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<sst xmlns="http://schemas.openxmlformats.org/spreadsheetml/2006/main" count="101" uniqueCount="68">
  <si>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</si>
  <si>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</si>
  <si>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</si>
  <si>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</si>
  <si>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</si>
  <si>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</si>
  <si>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</si>
  <si>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</si>
  <si>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</si>
  <si>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</si>
  <si>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</si>
  <si>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</si>
  <si>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</si>
  <si>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</si>
  <si>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</si>
  <si>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</si>
  <si>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</si>
  <si>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</si>
  <si>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</si>
  <si>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</si>
  <si>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</si>
  <si>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</si>
  <si>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</si>
  <si>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</si>
  <si>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</si>
  <si>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</si>
  <si>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</si>
  <si>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</si>
  <si>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</si>
  <si>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</si>
  <si>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</si>
  <si>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</si>
  <si>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</si>
  <si>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</si>
  <si>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</si>
  <si>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</si>
  <si>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</si>
  <si>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</si>
  <si>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</si>
  <si>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</si>
  <si>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</si>
  <si>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</si>
  <si>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</si>
  <si>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</si>
  <si>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</si>
  <si>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</si>
  <si>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</si>
  <si>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</si>
  <si>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</si>
  <si>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</si>
  <si>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</si>
  <si>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</si>
  <si>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</si>
  <si>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</si>
  <si>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</si>
  <si>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</si>
  <si>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</si>
  <si>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</si>
  <si>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</si>
  <si>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</si>
  <si>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</si>
  <si>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2013 год</t>
  </si>
  <si>
    <t>Утверждено по бюджету на 2013 год</t>
  </si>
  <si>
    <t>Руководитель  Управления финансов Администрации Кривошеинского района</t>
  </si>
  <si>
    <t>Оперативные данные по исполнению бюджета МО Кривошеинский район на 01.01.2014г.</t>
  </si>
  <si>
    <t>По оперативным данным по итогам  2013 года  исполнение по доходной части консолидированного бюджета МО Кривошеинского района  по собственным доходам составило  104751,0  тыс. рублей, в т.ч. муниципальный район  81107,0 тыс.руб., сельские поселения  23644,0 тыс.руб.</t>
  </si>
  <si>
    <t>Исполнено                                                                          на 1 января 2014 года</t>
  </si>
  <si>
    <t>По состоянию на 01.01.2014г.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</si>
</sst>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B4" sqref="B4:H4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60" t="s">
        <v>64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65</v>
      </c>
      <c r="B2" s="61"/>
      <c r="C2" s="61"/>
      <c r="D2" s="61"/>
      <c r="E2" s="61"/>
      <c r="F2" s="61"/>
      <c r="G2" s="61"/>
      <c r="H2" s="61"/>
      <c r="I2" s="34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33</v>
      </c>
      <c r="B4" s="66" t="s">
        <v>61</v>
      </c>
      <c r="C4" s="66"/>
      <c r="D4" s="66"/>
      <c r="E4" s="66"/>
      <c r="F4" s="66"/>
      <c r="G4" s="66"/>
      <c r="H4" s="67"/>
    </row>
    <row r="5" spans="1:8" ht="48" customHeight="1">
      <c r="A5" s="65"/>
      <c r="B5" s="68" t="s">
        <v>62</v>
      </c>
      <c r="C5" s="68"/>
      <c r="D5" s="10"/>
      <c r="E5" s="69" t="s">
        <v>66</v>
      </c>
      <c r="F5" s="69"/>
      <c r="G5" s="69"/>
      <c r="H5" s="70"/>
    </row>
    <row r="6" spans="1:8" ht="14.25" customHeight="1">
      <c r="A6" s="65"/>
      <c r="B6" s="68" t="s">
        <v>47</v>
      </c>
      <c r="C6" s="68"/>
      <c r="D6" s="68" t="s">
        <v>47</v>
      </c>
      <c r="E6" s="68"/>
      <c r="F6" s="68"/>
      <c r="G6" s="68" t="s">
        <v>48</v>
      </c>
      <c r="H6" s="71"/>
    </row>
    <row r="7" spans="1:8" ht="47.25" customHeight="1">
      <c r="A7" s="65"/>
      <c r="B7" s="10" t="s">
        <v>39</v>
      </c>
      <c r="C7" s="10" t="s">
        <v>46</v>
      </c>
      <c r="D7" s="10" t="s">
        <v>39</v>
      </c>
      <c r="E7" s="10" t="s">
        <v>39</v>
      </c>
      <c r="F7" s="10" t="s">
        <v>46</v>
      </c>
      <c r="G7" s="10" t="s">
        <v>39</v>
      </c>
      <c r="H7" s="14" t="s">
        <v>46</v>
      </c>
    </row>
    <row r="8" spans="1:8" ht="14.2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5.75">
      <c r="A9" s="28" t="s">
        <v>2</v>
      </c>
      <c r="B9" s="56">
        <v>551208</v>
      </c>
      <c r="C9" s="56">
        <v>74079</v>
      </c>
      <c r="D9" s="56"/>
      <c r="E9" s="30">
        <v>556530</v>
      </c>
      <c r="F9" s="30">
        <v>81107</v>
      </c>
      <c r="G9" s="57">
        <f>E9/B9*100</f>
        <v>100.96551573997475</v>
      </c>
      <c r="H9" s="58">
        <f>F9/C9*100</f>
        <v>109.48716910325464</v>
      </c>
    </row>
    <row r="10" spans="1:8" ht="15.75">
      <c r="A10" s="28" t="s">
        <v>3</v>
      </c>
      <c r="B10" s="29">
        <v>568737</v>
      </c>
      <c r="C10" s="29"/>
      <c r="D10" s="29"/>
      <c r="E10" s="30">
        <v>547151</v>
      </c>
      <c r="F10" s="30"/>
      <c r="G10" s="31">
        <f>E10/B10*100</f>
        <v>96.20457258803278</v>
      </c>
      <c r="H10" s="32"/>
    </row>
    <row r="11" spans="1:8" ht="15.75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28" t="s">
        <v>2</v>
      </c>
      <c r="B13" s="56">
        <v>44255</v>
      </c>
      <c r="C13" s="56">
        <v>4016</v>
      </c>
      <c r="D13" s="56"/>
      <c r="E13" s="30">
        <v>44269</v>
      </c>
      <c r="F13" s="30">
        <v>5464</v>
      </c>
      <c r="G13" s="57">
        <f>E13/B13*100</f>
        <v>100.03163484352051</v>
      </c>
      <c r="H13" s="58">
        <f>F13/C13*100</f>
        <v>136.05577689243026</v>
      </c>
    </row>
    <row r="14" spans="1:8" ht="15.75">
      <c r="A14" s="28" t="s">
        <v>3</v>
      </c>
      <c r="B14" s="29">
        <v>44255</v>
      </c>
      <c r="C14" s="29"/>
      <c r="D14" s="29"/>
      <c r="E14" s="30">
        <v>42459</v>
      </c>
      <c r="F14" s="30"/>
      <c r="G14" s="31">
        <f>E14/B14*100</f>
        <v>95.94170150265506</v>
      </c>
      <c r="H14" s="32"/>
    </row>
    <row r="15" spans="1:8" ht="15.75">
      <c r="A15" s="75" t="s">
        <v>6</v>
      </c>
      <c r="B15" s="69"/>
      <c r="C15" s="69"/>
      <c r="D15" s="69"/>
      <c r="E15" s="69"/>
      <c r="F15" s="69"/>
      <c r="G15" s="69"/>
      <c r="H15" s="70"/>
    </row>
    <row r="16" spans="1:8" ht="15.75">
      <c r="A16" s="28" t="s">
        <v>2</v>
      </c>
      <c r="B16" s="56">
        <v>7709</v>
      </c>
      <c r="C16" s="56">
        <v>511</v>
      </c>
      <c r="D16" s="56"/>
      <c r="E16" s="30">
        <v>7751</v>
      </c>
      <c r="F16" s="30">
        <v>553</v>
      </c>
      <c r="G16" s="57">
        <f>E16/B16*100</f>
        <v>100.54481774549228</v>
      </c>
      <c r="H16" s="58">
        <f>F16/C16*100</f>
        <v>108.21917808219179</v>
      </c>
    </row>
    <row r="17" spans="1:8" ht="15.75">
      <c r="A17" s="28" t="s">
        <v>3</v>
      </c>
      <c r="B17" s="29">
        <v>7719</v>
      </c>
      <c r="C17" s="29"/>
      <c r="D17" s="29"/>
      <c r="E17" s="30">
        <v>7718</v>
      </c>
      <c r="F17" s="30"/>
      <c r="G17" s="31">
        <f>E17/B17*100</f>
        <v>99.98704495400959</v>
      </c>
      <c r="H17" s="32"/>
    </row>
    <row r="18" spans="1:8" ht="15.75">
      <c r="A18" s="75" t="s">
        <v>7</v>
      </c>
      <c r="B18" s="69"/>
      <c r="C18" s="69"/>
      <c r="D18" s="69"/>
      <c r="E18" s="69"/>
      <c r="F18" s="69"/>
      <c r="G18" s="69"/>
      <c r="H18" s="70"/>
    </row>
    <row r="19" spans="1:8" ht="15.75">
      <c r="A19" s="28" t="s">
        <v>2</v>
      </c>
      <c r="B19" s="56">
        <v>13097</v>
      </c>
      <c r="C19" s="56">
        <v>1008</v>
      </c>
      <c r="D19" s="56"/>
      <c r="E19" s="30">
        <v>12405</v>
      </c>
      <c r="F19" s="30">
        <v>1272</v>
      </c>
      <c r="G19" s="57">
        <f>E19/B19*100</f>
        <v>94.7163472550966</v>
      </c>
      <c r="H19" s="58">
        <f>F19/C19*100</f>
        <v>126.19047619047619</v>
      </c>
    </row>
    <row r="20" spans="1:8" ht="15.75">
      <c r="A20" s="28" t="s">
        <v>3</v>
      </c>
      <c r="B20" s="29">
        <v>15852</v>
      </c>
      <c r="C20" s="29"/>
      <c r="D20" s="29"/>
      <c r="E20" s="30">
        <v>14600</v>
      </c>
      <c r="F20" s="30"/>
      <c r="G20" s="31">
        <f>E20/B20*100</f>
        <v>92.10194297249559</v>
      </c>
      <c r="H20" s="32"/>
    </row>
    <row r="21" spans="1:8" ht="15.75">
      <c r="A21" s="75" t="s">
        <v>8</v>
      </c>
      <c r="B21" s="69"/>
      <c r="C21" s="69"/>
      <c r="D21" s="69"/>
      <c r="E21" s="69"/>
      <c r="F21" s="69"/>
      <c r="G21" s="69"/>
      <c r="H21" s="70"/>
    </row>
    <row r="22" spans="1:8" ht="15.75">
      <c r="A22" s="28" t="s">
        <v>2</v>
      </c>
      <c r="B22" s="56">
        <v>38972</v>
      </c>
      <c r="C22" s="56">
        <v>11987</v>
      </c>
      <c r="D22" s="56"/>
      <c r="E22" s="30">
        <v>30960</v>
      </c>
      <c r="F22" s="30">
        <v>13932</v>
      </c>
      <c r="G22" s="57">
        <f>E22/B22*100</f>
        <v>79.44165041568306</v>
      </c>
      <c r="H22" s="58">
        <f>F22/C22*100</f>
        <v>116.22591140402103</v>
      </c>
    </row>
    <row r="23" spans="1:8" ht="15.75">
      <c r="A23" s="28" t="s">
        <v>3</v>
      </c>
      <c r="B23" s="29">
        <v>40625</v>
      </c>
      <c r="C23" s="29"/>
      <c r="D23" s="29"/>
      <c r="E23" s="30">
        <v>30044</v>
      </c>
      <c r="F23" s="30"/>
      <c r="G23" s="31">
        <f>E23/B23*100</f>
        <v>73.95446153846153</v>
      </c>
      <c r="H23" s="32"/>
    </row>
    <row r="24" spans="1:8" ht="14.25" customHeight="1">
      <c r="A24" s="75" t="s">
        <v>9</v>
      </c>
      <c r="B24" s="69"/>
      <c r="C24" s="69"/>
      <c r="D24" s="69"/>
      <c r="E24" s="69"/>
      <c r="F24" s="69"/>
      <c r="G24" s="69"/>
      <c r="H24" s="70"/>
    </row>
    <row r="25" spans="1:8" ht="15.75">
      <c r="A25" s="28" t="s">
        <v>2</v>
      </c>
      <c r="B25" s="56">
        <v>14530</v>
      </c>
      <c r="C25" s="56">
        <v>1013</v>
      </c>
      <c r="D25" s="56"/>
      <c r="E25" s="30">
        <v>14200</v>
      </c>
      <c r="F25" s="30">
        <v>933</v>
      </c>
      <c r="G25" s="57">
        <f>E25/B25*100</f>
        <v>97.72883688919477</v>
      </c>
      <c r="H25" s="58">
        <f>F25/C25*100</f>
        <v>92.10266535044423</v>
      </c>
    </row>
    <row r="26" spans="1:8" ht="15.75">
      <c r="A26" s="28" t="s">
        <v>3</v>
      </c>
      <c r="B26" s="29">
        <v>14641</v>
      </c>
      <c r="C26" s="29"/>
      <c r="D26" s="29"/>
      <c r="E26" s="30">
        <v>14252</v>
      </c>
      <c r="F26" s="30"/>
      <c r="G26" s="31">
        <f>E26/B26*100</f>
        <v>97.34307765862987</v>
      </c>
      <c r="H26" s="3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28" t="s">
        <v>2</v>
      </c>
      <c r="B28" s="56">
        <v>6930</v>
      </c>
      <c r="C28" s="56">
        <v>265</v>
      </c>
      <c r="D28" s="56"/>
      <c r="E28" s="30">
        <v>5647</v>
      </c>
      <c r="F28" s="30">
        <v>312</v>
      </c>
      <c r="G28" s="57">
        <f>E28/B28*100</f>
        <v>81.48629148629148</v>
      </c>
      <c r="H28" s="58">
        <f>F28/C28*100</f>
        <v>117.73584905660377</v>
      </c>
    </row>
    <row r="29" spans="1:8" ht="15.75">
      <c r="A29" s="28" t="s">
        <v>3</v>
      </c>
      <c r="B29" s="29">
        <v>7115</v>
      </c>
      <c r="C29" s="29"/>
      <c r="D29" s="29"/>
      <c r="E29" s="30">
        <v>5752</v>
      </c>
      <c r="F29" s="30"/>
      <c r="G29" s="31">
        <f>E29/B29*100</f>
        <v>80.84328882642305</v>
      </c>
      <c r="H29" s="3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28" t="s">
        <v>2</v>
      </c>
      <c r="B31" s="56">
        <v>15393</v>
      </c>
      <c r="C31" s="56">
        <v>1144</v>
      </c>
      <c r="D31" s="56"/>
      <c r="E31" s="30">
        <v>14927</v>
      </c>
      <c r="F31" s="30">
        <v>1178</v>
      </c>
      <c r="G31" s="57">
        <f>E31/B31*100</f>
        <v>96.97264990580133</v>
      </c>
      <c r="H31" s="58">
        <f>F31/C31*100</f>
        <v>102.97202797202797</v>
      </c>
    </row>
    <row r="32" spans="1:8" ht="15.75">
      <c r="A32" s="28" t="s">
        <v>3</v>
      </c>
      <c r="B32" s="29">
        <v>15430</v>
      </c>
      <c r="C32" s="29"/>
      <c r="D32" s="29"/>
      <c r="E32" s="30">
        <v>14926</v>
      </c>
      <c r="F32" s="30"/>
      <c r="G32" s="31">
        <f>E32/B32*100</f>
        <v>96.73363577446533</v>
      </c>
      <c r="H32" s="32"/>
    </row>
    <row r="33" spans="1:8" ht="14.25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15.75">
      <c r="A34" s="28" t="s">
        <v>2</v>
      </c>
      <c r="B34" s="56">
        <f aca="true" t="shared" si="0" ref="B34:F35">B13+B16+B19+B22+B25+B28+B31</f>
        <v>140886</v>
      </c>
      <c r="C34" s="56">
        <f t="shared" si="0"/>
        <v>19944</v>
      </c>
      <c r="D34" s="56">
        <f t="shared" si="0"/>
        <v>0</v>
      </c>
      <c r="E34" s="56">
        <f t="shared" si="0"/>
        <v>130159</v>
      </c>
      <c r="F34" s="56">
        <f>F13+F16+F19+F22+F25+F28+F31</f>
        <v>23644</v>
      </c>
      <c r="G34" s="57">
        <f>E34/B34*100</f>
        <v>92.38604261601579</v>
      </c>
      <c r="H34" s="58">
        <f>F34/C34*100</f>
        <v>118.55194544725232</v>
      </c>
    </row>
    <row r="35" spans="1:8" ht="15.75">
      <c r="A35" s="28" t="s">
        <v>3</v>
      </c>
      <c r="B35" s="29">
        <f t="shared" si="0"/>
        <v>145637</v>
      </c>
      <c r="C35" s="29">
        <f t="shared" si="0"/>
        <v>0</v>
      </c>
      <c r="D35" s="29">
        <f t="shared" si="0"/>
        <v>0</v>
      </c>
      <c r="E35" s="29">
        <f t="shared" si="0"/>
        <v>129751</v>
      </c>
      <c r="F35" s="29">
        <f t="shared" si="0"/>
        <v>0</v>
      </c>
      <c r="G35" s="31">
        <f>E35/B35*100</f>
        <v>89.09205765018505</v>
      </c>
      <c r="H35" s="32"/>
    </row>
    <row r="36" spans="1:8" ht="15.75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5.75">
      <c r="A37" s="50" t="s">
        <v>2</v>
      </c>
      <c r="B37" s="51">
        <v>566964</v>
      </c>
      <c r="C37" s="51">
        <f>C9+C13+C16+C19+C22+C25+C28+C31</f>
        <v>94023</v>
      </c>
      <c r="D37" s="51">
        <f>D9+D13+D16+D19+D22+D25+D28+D31</f>
        <v>0</v>
      </c>
      <c r="E37" s="51">
        <v>575986</v>
      </c>
      <c r="F37" s="51">
        <f>F9+F13+F16+F19+F22+F25+F28+F31</f>
        <v>104751</v>
      </c>
      <c r="G37" s="52">
        <f>E37/B37*100</f>
        <v>101.59128269167002</v>
      </c>
      <c r="H37" s="53">
        <f>F37/C37*100</f>
        <v>111.40997415525989</v>
      </c>
    </row>
    <row r="38" spans="1:8" ht="15.75">
      <c r="A38" s="50" t="s">
        <v>3</v>
      </c>
      <c r="B38" s="51">
        <v>589244</v>
      </c>
      <c r="C38" s="51">
        <f>C10+C35</f>
        <v>0</v>
      </c>
      <c r="D38" s="51">
        <f>D10+D35</f>
        <v>0</v>
      </c>
      <c r="E38" s="51">
        <v>566199</v>
      </c>
      <c r="F38" s="51">
        <f>F10+F35</f>
        <v>0</v>
      </c>
      <c r="G38" s="52">
        <f>E38/B38*100</f>
        <v>96.08905648593792</v>
      </c>
      <c r="H38" s="53"/>
    </row>
    <row r="39" spans="1:8" ht="30.75" customHeight="1" thickBot="1">
      <c r="A39" s="54" t="s">
        <v>14</v>
      </c>
      <c r="B39" s="55">
        <f>B37-B38</f>
        <v>-22280</v>
      </c>
      <c r="C39" s="55"/>
      <c r="D39" s="55"/>
      <c r="E39" s="59">
        <f>E37-E38</f>
        <v>9787</v>
      </c>
      <c r="F39" s="59"/>
      <c r="G39" s="79"/>
      <c r="H39" s="80"/>
    </row>
    <row r="40" spans="1:8" ht="30" customHeight="1">
      <c r="A40" s="81" t="s">
        <v>32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7"/>
      <c r="E41" s="68" t="s">
        <v>61</v>
      </c>
      <c r="F41" s="68"/>
      <c r="G41" s="68"/>
      <c r="H41" s="71"/>
    </row>
    <row r="42" spans="1:8" ht="51" customHeight="1">
      <c r="A42" s="65"/>
      <c r="B42" s="68"/>
      <c r="C42" s="68"/>
      <c r="D42" s="7"/>
      <c r="E42" s="1" t="s">
        <v>36</v>
      </c>
      <c r="F42" s="1" t="s">
        <v>35</v>
      </c>
      <c r="G42" s="1" t="s">
        <v>37</v>
      </c>
      <c r="H42" s="13" t="s">
        <v>45</v>
      </c>
    </row>
    <row r="43" spans="1:8" ht="31.5" customHeight="1">
      <c r="A43" s="84" t="s">
        <v>16</v>
      </c>
      <c r="B43" s="85"/>
      <c r="C43" s="85"/>
      <c r="D43" s="46"/>
      <c r="E43" s="47">
        <v>94023</v>
      </c>
      <c r="F43" s="48">
        <f>E43/E$55*100</f>
        <v>16.58359260905454</v>
      </c>
      <c r="G43" s="47">
        <v>104751</v>
      </c>
      <c r="H43" s="49">
        <f>G43/E43*100</f>
        <v>111.40997415525989</v>
      </c>
    </row>
    <row r="44" spans="1:8" ht="30" customHeight="1">
      <c r="A44" s="86" t="s">
        <v>34</v>
      </c>
      <c r="B44" s="87"/>
      <c r="C44" s="87"/>
      <c r="D44" s="37"/>
      <c r="E44" s="2">
        <v>70992</v>
      </c>
      <c r="F44" s="27">
        <f aca="true" t="shared" si="1" ref="F44:F53">E44/E$55*100</f>
        <v>12.521429932059178</v>
      </c>
      <c r="G44" s="3">
        <v>64717</v>
      </c>
      <c r="H44" s="38">
        <f aca="true" t="shared" si="2" ref="H44:H55">G44/E44*100</f>
        <v>91.16097588460673</v>
      </c>
    </row>
    <row r="45" spans="1:8" ht="20.25" customHeight="1">
      <c r="A45" s="86" t="s">
        <v>30</v>
      </c>
      <c r="B45" s="87"/>
      <c r="C45" s="87"/>
      <c r="D45" s="37"/>
      <c r="E45" s="2">
        <v>10</v>
      </c>
      <c r="F45" s="27">
        <f t="shared" si="1"/>
        <v>0.001763780416393281</v>
      </c>
      <c r="G45" s="3">
        <v>-229</v>
      </c>
      <c r="H45" s="38"/>
    </row>
    <row r="46" spans="1:8" ht="29.25" customHeight="1">
      <c r="A46" s="88" t="s">
        <v>60</v>
      </c>
      <c r="B46" s="89"/>
      <c r="C46" s="90"/>
      <c r="D46" s="37"/>
      <c r="E46" s="2">
        <v>1261</v>
      </c>
      <c r="F46" s="27">
        <f t="shared" si="1"/>
        <v>0.22241271050719272</v>
      </c>
      <c r="G46" s="3">
        <v>1269</v>
      </c>
      <c r="H46" s="38">
        <f t="shared" si="2"/>
        <v>100.63441712926249</v>
      </c>
    </row>
    <row r="47" spans="1:8" ht="15.75" customHeight="1">
      <c r="A47" s="86" t="s">
        <v>17</v>
      </c>
      <c r="B47" s="87"/>
      <c r="C47" s="87"/>
      <c r="D47" s="37"/>
      <c r="E47" s="2">
        <v>2913</v>
      </c>
      <c r="F47" s="27">
        <f t="shared" si="1"/>
        <v>0.5137892352953627</v>
      </c>
      <c r="G47" s="3">
        <v>2860</v>
      </c>
      <c r="H47" s="38">
        <f t="shared" si="2"/>
        <v>98.18056985925163</v>
      </c>
    </row>
    <row r="48" spans="1:8" ht="20.25" customHeight="1">
      <c r="A48" s="86" t="s">
        <v>18</v>
      </c>
      <c r="B48" s="87"/>
      <c r="C48" s="87"/>
      <c r="D48" s="37"/>
      <c r="E48" s="2">
        <v>778</v>
      </c>
      <c r="F48" s="27">
        <f t="shared" si="1"/>
        <v>0.13722211639539725</v>
      </c>
      <c r="G48" s="3">
        <v>758</v>
      </c>
      <c r="H48" s="38">
        <f t="shared" si="2"/>
        <v>97.42930591259639</v>
      </c>
    </row>
    <row r="49" spans="1:8" ht="29.25" customHeight="1">
      <c r="A49" s="86" t="s">
        <v>44</v>
      </c>
      <c r="B49" s="87"/>
      <c r="C49" s="87"/>
      <c r="D49" s="37"/>
      <c r="E49" s="2">
        <v>0</v>
      </c>
      <c r="F49" s="27">
        <f t="shared" si="1"/>
        <v>0</v>
      </c>
      <c r="G49" s="3">
        <v>0</v>
      </c>
      <c r="H49" s="38"/>
    </row>
    <row r="50" spans="1:8" ht="18" customHeight="1">
      <c r="A50" s="86" t="s">
        <v>19</v>
      </c>
      <c r="B50" s="87"/>
      <c r="C50" s="87"/>
      <c r="D50" s="37"/>
      <c r="E50" s="2">
        <v>1172</v>
      </c>
      <c r="F50" s="27">
        <f t="shared" si="1"/>
        <v>0.20671506480129248</v>
      </c>
      <c r="G50" s="3">
        <v>1161</v>
      </c>
      <c r="H50" s="38">
        <f t="shared" si="2"/>
        <v>99.06143344709898</v>
      </c>
    </row>
    <row r="51" spans="1:8" ht="18" customHeight="1">
      <c r="A51" s="86" t="s">
        <v>20</v>
      </c>
      <c r="B51" s="87"/>
      <c r="C51" s="87"/>
      <c r="D51" s="37"/>
      <c r="E51" s="2">
        <v>346</v>
      </c>
      <c r="F51" s="27">
        <f t="shared" si="1"/>
        <v>0.061026802407207516</v>
      </c>
      <c r="G51" s="3">
        <v>368</v>
      </c>
      <c r="H51" s="38">
        <f t="shared" si="2"/>
        <v>106.35838150289017</v>
      </c>
    </row>
    <row r="52" spans="1:8" ht="44.25" customHeight="1">
      <c r="A52" s="88" t="s">
        <v>49</v>
      </c>
      <c r="B52" s="89"/>
      <c r="C52" s="90"/>
      <c r="D52" s="37"/>
      <c r="E52" s="2">
        <v>8</v>
      </c>
      <c r="F52" s="27">
        <f t="shared" si="1"/>
        <v>0.0014110243331146245</v>
      </c>
      <c r="G52" s="3">
        <v>0</v>
      </c>
      <c r="H52" s="38"/>
    </row>
    <row r="53" spans="1:8" ht="17.25" customHeight="1">
      <c r="A53" s="86" t="s">
        <v>21</v>
      </c>
      <c r="B53" s="87"/>
      <c r="C53" s="87"/>
      <c r="D53" s="37"/>
      <c r="E53" s="2">
        <f>E43-E44-E45-E47-E48-E49-E50-E51-E52-E46</f>
        <v>16543</v>
      </c>
      <c r="F53" s="27">
        <f t="shared" si="1"/>
        <v>2.9178219428394043</v>
      </c>
      <c r="G53" s="3">
        <f>G43-G44-G45-G47-G48-G49-G50-G51-G52-G46</f>
        <v>33847</v>
      </c>
      <c r="H53" s="38">
        <f t="shared" si="2"/>
        <v>204.60013298676176</v>
      </c>
    </row>
    <row r="54" spans="1:8" ht="15.75" customHeight="1">
      <c r="A54" s="91" t="s">
        <v>29</v>
      </c>
      <c r="B54" s="92"/>
      <c r="C54" s="92"/>
      <c r="D54" s="35"/>
      <c r="E54" s="11">
        <v>472941</v>
      </c>
      <c r="F54" s="18">
        <f>E54/E$55*100</f>
        <v>83.41640739094545</v>
      </c>
      <c r="G54" s="20">
        <v>471235</v>
      </c>
      <c r="H54" s="36">
        <f t="shared" si="2"/>
        <v>99.6392784723676</v>
      </c>
    </row>
    <row r="55" spans="1:8" ht="18.75" customHeight="1" thickBot="1">
      <c r="A55" s="93" t="s">
        <v>22</v>
      </c>
      <c r="B55" s="94"/>
      <c r="C55" s="94"/>
      <c r="D55" s="39"/>
      <c r="E55" s="12">
        <f>E43+E54</f>
        <v>566964</v>
      </c>
      <c r="F55" s="19">
        <f>E55/E$55*100</f>
        <v>100</v>
      </c>
      <c r="G55" s="12">
        <f>G43+G54</f>
        <v>575986</v>
      </c>
      <c r="H55" s="40">
        <f t="shared" si="2"/>
        <v>101.59128269167002</v>
      </c>
    </row>
    <row r="56" spans="1:8" ht="36.75" customHeight="1">
      <c r="A56" s="95" t="s">
        <v>31</v>
      </c>
      <c r="B56" s="96"/>
      <c r="C56" s="96"/>
      <c r="D56" s="96"/>
      <c r="E56" s="96"/>
      <c r="F56" s="96"/>
      <c r="G56" s="96"/>
      <c r="H56" s="97"/>
    </row>
    <row r="57" spans="1:8" ht="18" customHeight="1">
      <c r="A57" s="98" t="s">
        <v>23</v>
      </c>
      <c r="B57" s="99"/>
      <c r="C57" s="99"/>
      <c r="D57" s="7"/>
      <c r="E57" s="99" t="s">
        <v>61</v>
      </c>
      <c r="F57" s="99"/>
      <c r="G57" s="99"/>
      <c r="H57" s="100"/>
    </row>
    <row r="58" spans="1:8" ht="50.25" customHeight="1">
      <c r="A58" s="98"/>
      <c r="B58" s="99"/>
      <c r="C58" s="99"/>
      <c r="D58" s="7"/>
      <c r="E58" s="1" t="s">
        <v>36</v>
      </c>
      <c r="F58" s="1" t="s">
        <v>35</v>
      </c>
      <c r="G58" s="1" t="s">
        <v>37</v>
      </c>
      <c r="H58" s="13" t="s">
        <v>45</v>
      </c>
    </row>
    <row r="59" spans="1:8" ht="23.25" customHeight="1">
      <c r="A59" s="101" t="s">
        <v>27</v>
      </c>
      <c r="B59" s="102"/>
      <c r="C59" s="102"/>
      <c r="D59" s="37"/>
      <c r="E59" s="4">
        <v>67032</v>
      </c>
      <c r="F59" s="21">
        <f aca="true" t="shared" si="3" ref="F59:F72">E59/E$72*100</f>
        <v>11.375932550861782</v>
      </c>
      <c r="G59" s="4">
        <v>66384</v>
      </c>
      <c r="H59" s="38">
        <f>G59/E59*100</f>
        <v>99.03329752953813</v>
      </c>
    </row>
    <row r="60" spans="1:8" ht="15.75">
      <c r="A60" s="101" t="s">
        <v>50</v>
      </c>
      <c r="B60" s="102"/>
      <c r="C60" s="102"/>
      <c r="D60" s="37"/>
      <c r="E60" s="5">
        <v>1284</v>
      </c>
      <c r="F60" s="21">
        <f t="shared" si="3"/>
        <v>0.2179063342180828</v>
      </c>
      <c r="G60" s="4">
        <v>1284</v>
      </c>
      <c r="H60" s="38">
        <f aca="true" t="shared" si="4" ref="H60:H72">G60/E60*100</f>
        <v>100</v>
      </c>
    </row>
    <row r="61" spans="1:8" ht="30.75" customHeight="1">
      <c r="A61" s="101" t="s">
        <v>51</v>
      </c>
      <c r="B61" s="102"/>
      <c r="C61" s="102"/>
      <c r="D61" s="37"/>
      <c r="E61" s="4">
        <v>426</v>
      </c>
      <c r="F61" s="21">
        <f t="shared" si="3"/>
        <v>0.07229602677328917</v>
      </c>
      <c r="G61" s="4">
        <v>325</v>
      </c>
      <c r="H61" s="38">
        <f t="shared" si="4"/>
        <v>76.29107981220658</v>
      </c>
    </row>
    <row r="62" spans="1:8" ht="17.25" customHeight="1">
      <c r="A62" s="101" t="s">
        <v>52</v>
      </c>
      <c r="B62" s="102"/>
      <c r="C62" s="102"/>
      <c r="D62" s="37"/>
      <c r="E62" s="4">
        <v>62784</v>
      </c>
      <c r="F62" s="21">
        <f t="shared" si="3"/>
        <v>10.655008790925322</v>
      </c>
      <c r="G62" s="4">
        <v>59637</v>
      </c>
      <c r="H62" s="38">
        <f t="shared" si="4"/>
        <v>94.98757645259938</v>
      </c>
    </row>
    <row r="63" spans="1:8" ht="15.75" customHeight="1">
      <c r="A63" s="101" t="s">
        <v>25</v>
      </c>
      <c r="B63" s="102"/>
      <c r="C63" s="102"/>
      <c r="D63" s="37"/>
      <c r="E63" s="4">
        <v>84918</v>
      </c>
      <c r="F63" s="21">
        <f t="shared" si="3"/>
        <v>14.411347421441711</v>
      </c>
      <c r="G63" s="4">
        <v>74131</v>
      </c>
      <c r="H63" s="38">
        <f t="shared" si="4"/>
        <v>87.29715725758967</v>
      </c>
    </row>
    <row r="64" spans="1:8" ht="19.5" customHeight="1">
      <c r="A64" s="103" t="s">
        <v>53</v>
      </c>
      <c r="B64" s="104"/>
      <c r="C64" s="105"/>
      <c r="D64" s="37"/>
      <c r="E64" s="5">
        <v>0</v>
      </c>
      <c r="F64" s="21">
        <f t="shared" si="3"/>
        <v>0</v>
      </c>
      <c r="G64" s="4">
        <v>0</v>
      </c>
      <c r="H64" s="38" t="e">
        <f t="shared" si="4"/>
        <v>#DIV/0!</v>
      </c>
    </row>
    <row r="65" spans="1:8" ht="17.25" customHeight="1">
      <c r="A65" s="101" t="s">
        <v>26</v>
      </c>
      <c r="B65" s="102"/>
      <c r="C65" s="102"/>
      <c r="D65" s="37"/>
      <c r="E65" s="5">
        <v>276440</v>
      </c>
      <c r="F65" s="21">
        <f t="shared" si="3"/>
        <v>46.91435127044144</v>
      </c>
      <c r="G65" s="5">
        <v>270680</v>
      </c>
      <c r="H65" s="38">
        <f t="shared" si="4"/>
        <v>97.91636521487483</v>
      </c>
    </row>
    <row r="66" spans="1:8" ht="15.75">
      <c r="A66" s="101" t="s">
        <v>54</v>
      </c>
      <c r="B66" s="102"/>
      <c r="C66" s="102"/>
      <c r="D66" s="37"/>
      <c r="E66" s="5">
        <v>24505</v>
      </c>
      <c r="F66" s="21">
        <f t="shared" si="3"/>
        <v>4.158718629294486</v>
      </c>
      <c r="G66" s="4">
        <v>24340</v>
      </c>
      <c r="H66" s="38">
        <f t="shared" si="4"/>
        <v>99.32666802693328</v>
      </c>
    </row>
    <row r="67" spans="1:8" ht="15.75">
      <c r="A67" s="101" t="s">
        <v>55</v>
      </c>
      <c r="B67" s="102"/>
      <c r="C67" s="102"/>
      <c r="D67" s="37"/>
      <c r="E67" s="5">
        <v>21978</v>
      </c>
      <c r="F67" s="21">
        <f t="shared" si="3"/>
        <v>3.729864029162792</v>
      </c>
      <c r="G67" s="4">
        <v>21853</v>
      </c>
      <c r="H67" s="38">
        <f t="shared" si="4"/>
        <v>99.43124943124944</v>
      </c>
    </row>
    <row r="68" spans="1:8" ht="15.75">
      <c r="A68" s="103" t="s">
        <v>24</v>
      </c>
      <c r="B68" s="104"/>
      <c r="C68" s="105"/>
      <c r="D68" s="41"/>
      <c r="E68" s="24">
        <v>44973</v>
      </c>
      <c r="F68" s="21">
        <f t="shared" si="3"/>
        <v>7.632322094073084</v>
      </c>
      <c r="G68" s="25">
        <v>42878</v>
      </c>
      <c r="H68" s="38">
        <f t="shared" si="4"/>
        <v>95.34164943410491</v>
      </c>
    </row>
    <row r="69" spans="1:8" ht="16.5" customHeight="1">
      <c r="A69" s="103" t="s">
        <v>56</v>
      </c>
      <c r="B69" s="104"/>
      <c r="C69" s="105"/>
      <c r="D69" s="41"/>
      <c r="E69" s="24">
        <v>4904</v>
      </c>
      <c r="F69" s="21">
        <f t="shared" si="3"/>
        <v>0.8322528528080048</v>
      </c>
      <c r="G69" s="25">
        <v>4687</v>
      </c>
      <c r="H69" s="38">
        <f t="shared" si="4"/>
        <v>95.57504078303425</v>
      </c>
    </row>
    <row r="70" spans="1:8" ht="32.25" customHeight="1">
      <c r="A70" s="103" t="s">
        <v>59</v>
      </c>
      <c r="B70" s="104"/>
      <c r="C70" s="105"/>
      <c r="D70" s="41"/>
      <c r="E70" s="25">
        <v>0</v>
      </c>
      <c r="F70" s="21">
        <f t="shared" si="3"/>
        <v>0</v>
      </c>
      <c r="G70" s="25">
        <v>0</v>
      </c>
      <c r="H70" s="38" t="e">
        <f t="shared" si="4"/>
        <v>#DIV/0!</v>
      </c>
    </row>
    <row r="71" spans="1:8" ht="48" customHeight="1">
      <c r="A71" s="103" t="s">
        <v>57</v>
      </c>
      <c r="B71" s="104"/>
      <c r="C71" s="105"/>
      <c r="D71" s="41"/>
      <c r="E71" s="26">
        <v>0</v>
      </c>
      <c r="F71" s="21">
        <f t="shared" si="3"/>
        <v>0</v>
      </c>
      <c r="G71" s="25">
        <v>0</v>
      </c>
      <c r="H71" s="42" t="e">
        <f t="shared" si="4"/>
        <v>#DIV/0!</v>
      </c>
    </row>
    <row r="72" spans="1:8" ht="17.25" customHeight="1" thickBot="1">
      <c r="A72" s="114" t="s">
        <v>28</v>
      </c>
      <c r="B72" s="115"/>
      <c r="C72" s="115"/>
      <c r="D72" s="43"/>
      <c r="E72" s="23">
        <f>E59+E60+E61+E62+E63+E64+E65+E66+E67+E68+E69+E70+E71</f>
        <v>589244</v>
      </c>
      <c r="F72" s="22">
        <f t="shared" si="3"/>
        <v>100</v>
      </c>
      <c r="G72" s="23">
        <f>SUM(G59:G71)</f>
        <v>566199</v>
      </c>
      <c r="H72" s="40">
        <f t="shared" si="4"/>
        <v>96.08905648593792</v>
      </c>
    </row>
    <row r="73" spans="1:8" ht="24" customHeight="1">
      <c r="A73" s="62" t="s">
        <v>43</v>
      </c>
      <c r="B73" s="63"/>
      <c r="C73" s="63"/>
      <c r="D73" s="63"/>
      <c r="E73" s="63"/>
      <c r="F73" s="63"/>
      <c r="G73" s="63"/>
      <c r="H73" s="64"/>
    </row>
    <row r="74" spans="1:15" ht="23.25" customHeight="1">
      <c r="A74" s="116" t="s">
        <v>33</v>
      </c>
      <c r="B74" s="117"/>
      <c r="C74" s="117"/>
      <c r="D74" s="117"/>
      <c r="E74" s="118"/>
      <c r="F74" s="6" t="s">
        <v>38</v>
      </c>
      <c r="G74" s="6" t="s">
        <v>40</v>
      </c>
      <c r="H74" s="15" t="s">
        <v>39</v>
      </c>
      <c r="M74" s="8"/>
      <c r="N74" s="8"/>
      <c r="O74" s="8"/>
    </row>
    <row r="75" spans="1:15" ht="18.75" customHeight="1">
      <c r="A75" s="106" t="s">
        <v>67</v>
      </c>
      <c r="B75" s="107"/>
      <c r="C75" s="107"/>
      <c r="D75" s="107"/>
      <c r="E75" s="108"/>
      <c r="F75" s="7">
        <v>0</v>
      </c>
      <c r="G75" s="7">
        <v>0</v>
      </c>
      <c r="H75" s="16">
        <f>F75+G75</f>
        <v>0</v>
      </c>
      <c r="M75" s="9"/>
      <c r="N75" s="9"/>
      <c r="O75" s="9"/>
    </row>
    <row r="76" spans="1:15" ht="15.75">
      <c r="A76" s="106" t="s">
        <v>41</v>
      </c>
      <c r="B76" s="107"/>
      <c r="C76" s="107"/>
      <c r="D76" s="107"/>
      <c r="E76" s="108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106" t="s">
        <v>42</v>
      </c>
      <c r="B77" s="107"/>
      <c r="C77" s="107"/>
      <c r="D77" s="107"/>
      <c r="E77" s="108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6.5" thickBot="1">
      <c r="A78" s="109" t="s">
        <v>67</v>
      </c>
      <c r="B78" s="110"/>
      <c r="C78" s="110"/>
      <c r="D78" s="110"/>
      <c r="E78" s="111"/>
      <c r="F78" s="17">
        <v>0</v>
      </c>
      <c r="G78" s="17">
        <f>G75+G76-G77</f>
        <v>0</v>
      </c>
      <c r="H78" s="16">
        <f>F78+G78</f>
        <v>0</v>
      </c>
      <c r="M78" s="9"/>
      <c r="N78" s="9"/>
      <c r="O78" s="9"/>
    </row>
    <row r="79" spans="1:4" ht="15.75">
      <c r="A79" s="112"/>
      <c r="B79" s="112"/>
      <c r="C79" s="112"/>
      <c r="D79" s="44"/>
    </row>
    <row r="80" spans="1:4" ht="15.75">
      <c r="A80" s="112"/>
      <c r="B80" s="112"/>
      <c r="C80" s="112"/>
      <c r="D80" s="44"/>
    </row>
    <row r="81" spans="1:4" ht="15.75">
      <c r="A81" s="44"/>
      <c r="B81" s="44"/>
      <c r="C81" s="44"/>
      <c r="D81" s="44"/>
    </row>
    <row r="82" spans="1:7" ht="63.75" customHeight="1">
      <c r="A82" s="113" t="s">
        <v>63</v>
      </c>
      <c r="B82" s="113"/>
      <c r="C82" s="113"/>
      <c r="D82" s="44"/>
      <c r="G82" s="45" t="s">
        <v>58</v>
      </c>
    </row>
    <row r="83" spans="1:4" ht="15.75">
      <c r="A83" s="44"/>
      <c r="B83" s="44"/>
      <c r="C83" s="44"/>
      <c r="D83" s="44"/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</sheetData>
  <sheetProtection/>
  <mergeCells count="64">
    <mergeCell ref="A77:E77"/>
    <mergeCell ref="A78:E78"/>
    <mergeCell ref="A79:C79"/>
    <mergeCell ref="A80:C80"/>
    <mergeCell ref="A82:C82"/>
    <mergeCell ref="A71:C71"/>
    <mergeCell ref="A72:C72"/>
    <mergeCell ref="A73:H73"/>
    <mergeCell ref="A74:E74"/>
    <mergeCell ref="A75:E75"/>
    <mergeCell ref="A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5:C55"/>
    <mergeCell ref="A56:H56"/>
    <mergeCell ref="A57:C58"/>
    <mergeCell ref="E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2013-12-12T05:22:48Z</cp:lastPrinted>
  <dcterms:created xsi:type="dcterms:W3CDTF">2007-08-10T11:06:46Z</dcterms:created>
  <dcterms:modified xsi:type="dcterms:W3CDTF">2014-01-22T09:56:36Z</dcterms:modified>
  <cp:category/>
  <cp:version/>
  <cp:contentType/>
  <cp:contentStatus/>
</cp:coreProperties>
</file>