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0425" windowHeight="11505" activeTab="0"/>
  </bookViews>
  <sheets>
    <sheet name="01 02 2021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<sst xmlns="http://schemas.openxmlformats.org/spreadsheetml/2006/main" count="105" uniqueCount="73">
  <si>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</si>
  <si>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</si>
  <si>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</si>
  <si>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</si>
  <si>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</si>
  <si>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</si>
  <si>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</si>
  <si>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</si>
  <si>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</si>
  <si>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</si>
  <si>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</si>
  <si>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</si>
  <si>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</si>
  <si>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</si>
  <si>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</si>
  <si>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</si>
  <si>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</si>
  <si>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</si>
  <si>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</si>
  <si>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</si>
  <si>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</si>
  <si>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</si>
  <si>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</si>
  <si>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</si>
  <si>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</si>
  <si>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</si>
  <si>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</si>
  <si>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</si>
  <si>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</si>
  <si>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</si>
  <si>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</si>
  <si>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</si>
  <si>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</si>
  <si>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</si>
  <si>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</si>
  <si>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</si>
  <si>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</si>
  <si>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</si>
  <si>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</si>
  <si>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</si>
  <si>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</si>
  <si>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</si>
  <si>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</si>
  <si>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</si>
  <si>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</si>
  <si>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</si>
  <si>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</si>
  <si>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</si>
  <si>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</si>
  <si>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</si>
  <si>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</si>
  <si>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</si>
  <si>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</si>
  <si>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</si>
  <si>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</si>
  <si>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</si>
  <si>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</si>
  <si>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</si>
  <si>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</si>
  <si>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</si>
  <si>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</si>
  <si>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</si>
  <si>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тел. 8 38 251 2 13 90</t>
  </si>
  <si>
    <t>Налог, взимаемый в связи с применением патентной системы налогообложения</t>
  </si>
  <si>
    <t>Исп.Ю.А.Торопченова</t>
  </si>
  <si>
    <t>Оперативные данные по исполнению бюджета МО Кривошеинский район                                             на 01.02.2021г.</t>
  </si>
  <si>
    <t>По оперативным данным  за 1 месяц 2021 года исполнение по доходной части консолидированного бюджета МО Кривошеинского района  по налоговым и неналоговым доходам составило 5 087,0  тыс. рублей, в т.ч. муниципальный район            3 608,0  тыс.руб., сельские поселения 1 479,0 тыс.руб.</t>
  </si>
  <si>
    <t>Утверждено по бюджету на 2021 год</t>
  </si>
  <si>
    <t>По состоянию на 01.02.2021 года</t>
  </si>
  <si>
    <t>2021 год</t>
  </si>
  <si>
    <t>Исполнено                                                                          на 01 февраля 2021 года</t>
  </si>
  <si>
    <t>Удельный вес,  %</t>
  </si>
  <si>
    <t>Удельный вес,   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</si>
</sst>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  <numFmt numFmtId="185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PageLayoutView="0" workbookViewId="0" topLeftCell="A1">
      <selection activeCell="H74" sqref="H74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125" style="15" customWidth="1"/>
    <col min="9" max="16384" width="9.125" style="15" customWidth="1"/>
  </cols>
  <sheetData>
    <row r="1" spans="1:8" ht="41.25" customHeight="1">
      <c r="A1" s="113" t="s">
        <v>65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66</v>
      </c>
      <c r="B2" s="114"/>
      <c r="C2" s="114"/>
      <c r="D2" s="114"/>
      <c r="E2" s="114"/>
      <c r="F2" s="114"/>
      <c r="G2" s="114"/>
      <c r="H2" s="114"/>
      <c r="I2" s="16"/>
    </row>
    <row r="3" spans="1:8" ht="33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69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67</v>
      </c>
      <c r="C5" s="100"/>
      <c r="D5" s="6"/>
      <c r="E5" s="111" t="s">
        <v>70</v>
      </c>
      <c r="F5" s="111"/>
      <c r="G5" s="111"/>
      <c r="H5" s="112"/>
    </row>
    <row r="6" spans="1:8" ht="15" customHeight="1">
      <c r="A6" s="99"/>
      <c r="B6" s="100" t="s">
        <v>45</v>
      </c>
      <c r="C6" s="100"/>
      <c r="D6" s="100" t="s">
        <v>45</v>
      </c>
      <c r="E6" s="100"/>
      <c r="F6" s="100"/>
      <c r="G6" s="100" t="s">
        <v>46</v>
      </c>
      <c r="H6" s="101"/>
    </row>
    <row r="7" spans="1:8" ht="47.25" customHeight="1">
      <c r="A7" s="99"/>
      <c r="B7" s="6" t="s">
        <v>37</v>
      </c>
      <c r="C7" s="6" t="s">
        <v>44</v>
      </c>
      <c r="D7" s="6" t="s">
        <v>37</v>
      </c>
      <c r="E7" s="6" t="s">
        <v>37</v>
      </c>
      <c r="F7" s="6" t="s">
        <v>44</v>
      </c>
      <c r="G7" s="6" t="s">
        <v>37</v>
      </c>
      <c r="H7" s="8" t="s">
        <v>44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46">
        <v>659005</v>
      </c>
      <c r="C9" s="46">
        <v>94717</v>
      </c>
      <c r="D9" s="46"/>
      <c r="E9" s="48">
        <v>25435</v>
      </c>
      <c r="F9" s="48">
        <v>3608</v>
      </c>
      <c r="G9" s="29">
        <f>E9/B9*100</f>
        <v>3.859606528023308</v>
      </c>
      <c r="H9" s="30">
        <f>F9/C9*100</f>
        <v>3.809242269075245</v>
      </c>
    </row>
    <row r="10" spans="1:8" ht="18" customHeight="1">
      <c r="A10" s="12" t="s">
        <v>3</v>
      </c>
      <c r="B10" s="46">
        <v>663372</v>
      </c>
      <c r="C10" s="46"/>
      <c r="D10" s="46"/>
      <c r="E10" s="48">
        <v>20838</v>
      </c>
      <c r="F10" s="47"/>
      <c r="G10" s="29">
        <f>E10/B10*100</f>
        <v>3.141223928655415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2" t="s">
        <v>2</v>
      </c>
      <c r="B13" s="46">
        <v>27475</v>
      </c>
      <c r="C13" s="46">
        <v>4881</v>
      </c>
      <c r="D13" s="46"/>
      <c r="E13" s="48">
        <v>537</v>
      </c>
      <c r="F13" s="48">
        <v>246</v>
      </c>
      <c r="G13" s="50">
        <f>E13/B13*100</f>
        <v>1.9545040946314831</v>
      </c>
      <c r="H13" s="51">
        <f>F13/C13*100</f>
        <v>5.039950829748002</v>
      </c>
    </row>
    <row r="14" spans="1:8" ht="15.75">
      <c r="A14" s="52" t="s">
        <v>3</v>
      </c>
      <c r="B14" s="46">
        <v>27475</v>
      </c>
      <c r="C14" s="46"/>
      <c r="D14" s="46"/>
      <c r="E14" s="48">
        <v>313</v>
      </c>
      <c r="F14" s="47"/>
      <c r="G14" s="50">
        <f>E14/B14*100</f>
        <v>1.1392174704276616</v>
      </c>
      <c r="H14" s="51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2" t="s">
        <v>2</v>
      </c>
      <c r="B16" s="46">
        <v>7372</v>
      </c>
      <c r="C16" s="46">
        <v>1462</v>
      </c>
      <c r="D16" s="46"/>
      <c r="E16" s="48">
        <v>423</v>
      </c>
      <c r="F16" s="48">
        <v>70</v>
      </c>
      <c r="G16" s="50">
        <f>E16/B16*100</f>
        <v>5.737927292457949</v>
      </c>
      <c r="H16" s="51">
        <f>F16/C16*100</f>
        <v>4.7879616963064295</v>
      </c>
    </row>
    <row r="17" spans="1:8" ht="15.75">
      <c r="A17" s="52" t="s">
        <v>3</v>
      </c>
      <c r="B17" s="46">
        <v>7372</v>
      </c>
      <c r="C17" s="46"/>
      <c r="D17" s="46"/>
      <c r="E17" s="48">
        <v>82</v>
      </c>
      <c r="F17" s="47"/>
      <c r="G17" s="50">
        <f>E17/B17*100</f>
        <v>1.112316874660879</v>
      </c>
      <c r="H17" s="51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2" t="s">
        <v>2</v>
      </c>
      <c r="B19" s="46">
        <v>10320</v>
      </c>
      <c r="C19" s="46">
        <v>3478</v>
      </c>
      <c r="D19" s="46"/>
      <c r="E19" s="48">
        <v>659</v>
      </c>
      <c r="F19" s="48">
        <v>170</v>
      </c>
      <c r="G19" s="50">
        <f>E19/B19*100</f>
        <v>6.385658914728682</v>
      </c>
      <c r="H19" s="51">
        <f>F19/C19*100</f>
        <v>4.88786658999425</v>
      </c>
    </row>
    <row r="20" spans="1:8" ht="15.75">
      <c r="A20" s="52" t="s">
        <v>3</v>
      </c>
      <c r="B20" s="46">
        <v>10320</v>
      </c>
      <c r="C20" s="46"/>
      <c r="D20" s="46"/>
      <c r="E20" s="48">
        <v>227</v>
      </c>
      <c r="F20" s="47"/>
      <c r="G20" s="50">
        <f>E20/B20*100</f>
        <v>2.199612403100775</v>
      </c>
      <c r="H20" s="51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2" t="s">
        <v>2</v>
      </c>
      <c r="B22" s="46">
        <v>27176</v>
      </c>
      <c r="C22" s="46">
        <v>14946</v>
      </c>
      <c r="D22" s="46"/>
      <c r="E22" s="48">
        <v>750</v>
      </c>
      <c r="F22" s="48">
        <v>498</v>
      </c>
      <c r="G22" s="50">
        <f>E22/B22*100</f>
        <v>2.7597880482778923</v>
      </c>
      <c r="H22" s="51">
        <f>F22/C22*100</f>
        <v>3.331995182657567</v>
      </c>
    </row>
    <row r="23" spans="1:8" ht="15.75">
      <c r="A23" s="52" t="s">
        <v>3</v>
      </c>
      <c r="B23" s="46">
        <v>27976</v>
      </c>
      <c r="C23" s="46"/>
      <c r="D23" s="46"/>
      <c r="E23" s="48">
        <v>221</v>
      </c>
      <c r="F23" s="47"/>
      <c r="G23" s="50">
        <f>E23/B23*100</f>
        <v>0.7899628252788103</v>
      </c>
      <c r="H23" s="51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2" t="s">
        <v>2</v>
      </c>
      <c r="B25" s="46">
        <v>8546</v>
      </c>
      <c r="C25" s="46">
        <v>2428</v>
      </c>
      <c r="D25" s="46"/>
      <c r="E25" s="48">
        <v>707</v>
      </c>
      <c r="F25" s="48">
        <v>356</v>
      </c>
      <c r="G25" s="50">
        <f>E25/B25*100</f>
        <v>8.272876199391527</v>
      </c>
      <c r="H25" s="51">
        <f>F25/C25*100</f>
        <v>14.662273476112025</v>
      </c>
    </row>
    <row r="26" spans="1:8" ht="15.75">
      <c r="A26" s="52" t="s">
        <v>3</v>
      </c>
      <c r="B26" s="46">
        <v>8546</v>
      </c>
      <c r="C26" s="46"/>
      <c r="D26" s="46"/>
      <c r="E26" s="48">
        <v>162</v>
      </c>
      <c r="F26" s="47"/>
      <c r="G26" s="50">
        <f>E26/B26*100</f>
        <v>1.8956236835946643</v>
      </c>
      <c r="H26" s="51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2" t="s">
        <v>2</v>
      </c>
      <c r="B28" s="46">
        <v>7132</v>
      </c>
      <c r="C28" s="46">
        <v>1215</v>
      </c>
      <c r="D28" s="46"/>
      <c r="E28" s="48">
        <v>424</v>
      </c>
      <c r="F28" s="48">
        <v>57</v>
      </c>
      <c r="G28" s="50">
        <f>E28/B28*100</f>
        <v>5.945036455412227</v>
      </c>
      <c r="H28" s="51">
        <f>F28/C28*100</f>
        <v>4.691358024691358</v>
      </c>
    </row>
    <row r="29" spans="1:8" ht="15.75">
      <c r="A29" s="52" t="s">
        <v>3</v>
      </c>
      <c r="B29" s="46">
        <v>7132</v>
      </c>
      <c r="C29" s="46"/>
      <c r="D29" s="46"/>
      <c r="E29" s="48">
        <v>91</v>
      </c>
      <c r="F29" s="47"/>
      <c r="G29" s="50">
        <f>E29/B29*100</f>
        <v>1.2759394279304543</v>
      </c>
      <c r="H29" s="51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2" t="s">
        <v>2</v>
      </c>
      <c r="B31" s="46">
        <v>8646</v>
      </c>
      <c r="C31" s="46">
        <v>2373</v>
      </c>
      <c r="D31" s="46"/>
      <c r="E31" s="48">
        <v>452</v>
      </c>
      <c r="F31" s="48">
        <v>82</v>
      </c>
      <c r="G31" s="50">
        <f>E31/B31*100</f>
        <v>5.227851029377747</v>
      </c>
      <c r="H31" s="51">
        <f>F31/C31*100</f>
        <v>3.4555415086388535</v>
      </c>
    </row>
    <row r="32" spans="1:8" ht="15.75">
      <c r="A32" s="52" t="s">
        <v>3</v>
      </c>
      <c r="B32" s="46">
        <v>8646</v>
      </c>
      <c r="C32" s="46"/>
      <c r="D32" s="46"/>
      <c r="E32" s="48">
        <v>175</v>
      </c>
      <c r="F32" s="47"/>
      <c r="G32" s="50">
        <f>E32/B32*100</f>
        <v>2.024057367568818</v>
      </c>
      <c r="H32" s="51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15.75">
      <c r="A34" s="12" t="s">
        <v>2</v>
      </c>
      <c r="B34" s="46">
        <f aca="true" t="shared" si="0" ref="B34:F35">B13+B16+B19+B22+B25+B28+B31</f>
        <v>96667</v>
      </c>
      <c r="C34" s="46">
        <f t="shared" si="0"/>
        <v>30783</v>
      </c>
      <c r="D34" s="46">
        <f t="shared" si="0"/>
        <v>0</v>
      </c>
      <c r="E34" s="46">
        <f t="shared" si="0"/>
        <v>3952</v>
      </c>
      <c r="F34" s="46">
        <f>F13+F16+F19+F22+F25+F28+F31</f>
        <v>1479</v>
      </c>
      <c r="G34" s="29">
        <f>E34/B34*100</f>
        <v>4.088261764614605</v>
      </c>
      <c r="H34" s="30">
        <f>F34/C34*100</f>
        <v>4.804599941526167</v>
      </c>
    </row>
    <row r="35" spans="1:8" ht="15.75">
      <c r="A35" s="12" t="s">
        <v>3</v>
      </c>
      <c r="B35" s="46">
        <f t="shared" si="0"/>
        <v>97467</v>
      </c>
      <c r="C35" s="46">
        <f t="shared" si="0"/>
        <v>0</v>
      </c>
      <c r="D35" s="46">
        <f t="shared" si="0"/>
        <v>0</v>
      </c>
      <c r="E35" s="46">
        <f t="shared" si="0"/>
        <v>1271</v>
      </c>
      <c r="F35" s="46">
        <f t="shared" si="0"/>
        <v>0</v>
      </c>
      <c r="G35" s="13">
        <f>E35/B35*100</f>
        <v>1.304031107964747</v>
      </c>
      <c r="H35" s="14"/>
    </row>
    <row r="36" spans="1:8" ht="24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5.75">
      <c r="A37" s="25" t="s">
        <v>2</v>
      </c>
      <c r="B37" s="45">
        <v>685497</v>
      </c>
      <c r="C37" s="45">
        <v>125500</v>
      </c>
      <c r="D37" s="45">
        <f>D34+D9</f>
        <v>0</v>
      </c>
      <c r="E37" s="45">
        <v>26575</v>
      </c>
      <c r="F37" s="45">
        <v>5087</v>
      </c>
      <c r="G37" s="26">
        <f>E37/B37*100</f>
        <v>3.8767492782608826</v>
      </c>
      <c r="H37" s="27">
        <f>F37/C37*100</f>
        <v>4.053386454183268</v>
      </c>
    </row>
    <row r="38" spans="1:8" ht="15.75">
      <c r="A38" s="25" t="s">
        <v>3</v>
      </c>
      <c r="B38" s="45">
        <v>690665</v>
      </c>
      <c r="C38" s="45"/>
      <c r="D38" s="45"/>
      <c r="E38" s="45">
        <v>19279</v>
      </c>
      <c r="F38" s="45">
        <f>F10+F35</f>
        <v>0</v>
      </c>
      <c r="G38" s="26">
        <f>E38/B38*100</f>
        <v>2.7913677397870167</v>
      </c>
      <c r="H38" s="27"/>
    </row>
    <row r="39" spans="1:8" ht="33" customHeight="1" thickBot="1">
      <c r="A39" s="28" t="s">
        <v>14</v>
      </c>
      <c r="B39" s="49">
        <f>B37-B38</f>
        <v>-5168</v>
      </c>
      <c r="C39" s="49"/>
      <c r="D39" s="49">
        <f>D37-D38</f>
        <v>0</v>
      </c>
      <c r="E39" s="49">
        <f>E37-E38</f>
        <v>7296</v>
      </c>
      <c r="F39" s="49"/>
      <c r="G39" s="108"/>
      <c r="H39" s="109"/>
    </row>
    <row r="40" spans="1:8" ht="21.75" customHeight="1">
      <c r="A40" s="96" t="s">
        <v>61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69</v>
      </c>
      <c r="F41" s="100"/>
      <c r="G41" s="100"/>
      <c r="H41" s="101"/>
    </row>
    <row r="42" spans="1:8" ht="37.5" customHeight="1">
      <c r="A42" s="99"/>
      <c r="B42" s="100"/>
      <c r="C42" s="100"/>
      <c r="D42" s="3"/>
      <c r="E42" s="1" t="s">
        <v>34</v>
      </c>
      <c r="F42" s="1" t="s">
        <v>72</v>
      </c>
      <c r="G42" s="1" t="s">
        <v>35</v>
      </c>
      <c r="H42" s="7" t="s">
        <v>43</v>
      </c>
    </row>
    <row r="43" spans="1:8" ht="31.5" customHeight="1">
      <c r="A43" s="89" t="s">
        <v>16</v>
      </c>
      <c r="B43" s="90"/>
      <c r="C43" s="90"/>
      <c r="D43" s="23"/>
      <c r="E43" s="39">
        <f>C37</f>
        <v>125500</v>
      </c>
      <c r="F43" s="39">
        <f>E43/E$57*100</f>
        <v>18.30788464427999</v>
      </c>
      <c r="G43" s="39">
        <f>F37</f>
        <v>5087</v>
      </c>
      <c r="H43" s="24">
        <f>G43/E43*100</f>
        <v>4.053386454183268</v>
      </c>
    </row>
    <row r="44" spans="1:8" ht="30" customHeight="1">
      <c r="A44" s="84" t="s">
        <v>33</v>
      </c>
      <c r="B44" s="85"/>
      <c r="C44" s="85"/>
      <c r="D44" s="17"/>
      <c r="E44" s="40">
        <v>102650</v>
      </c>
      <c r="F44" s="41">
        <f aca="true" t="shared" si="1" ref="F44:F55">E44/E$57*100</f>
        <v>14.974536722990765</v>
      </c>
      <c r="G44" s="42">
        <v>3345</v>
      </c>
      <c r="H44" s="18">
        <f aca="true" t="shared" si="2" ref="H44:H57">G44/E44*100</f>
        <v>3.2586458840720893</v>
      </c>
    </row>
    <row r="45" spans="1:8" ht="21" customHeight="1">
      <c r="A45" s="86" t="s">
        <v>60</v>
      </c>
      <c r="B45" s="87"/>
      <c r="C45" s="88"/>
      <c r="D45" s="17"/>
      <c r="E45" s="40">
        <v>8507</v>
      </c>
      <c r="F45" s="41">
        <f t="shared" si="1"/>
        <v>1.2409974077202381</v>
      </c>
      <c r="G45" s="40">
        <v>661</v>
      </c>
      <c r="H45" s="18">
        <f t="shared" si="2"/>
        <v>7.770071705654168</v>
      </c>
    </row>
    <row r="46" spans="1:8" ht="20.25" customHeight="1">
      <c r="A46" s="84" t="s">
        <v>30</v>
      </c>
      <c r="B46" s="85"/>
      <c r="C46" s="85"/>
      <c r="D46" s="17"/>
      <c r="E46" s="40">
        <v>4</v>
      </c>
      <c r="F46" s="41">
        <f t="shared" si="1"/>
        <v>0.0005835182356742626</v>
      </c>
      <c r="G46" s="42">
        <v>3</v>
      </c>
      <c r="H46" s="18"/>
    </row>
    <row r="47" spans="1:8" ht="29.25" customHeight="1">
      <c r="A47" s="86" t="s">
        <v>58</v>
      </c>
      <c r="B47" s="87"/>
      <c r="C47" s="88"/>
      <c r="D47" s="17"/>
      <c r="E47" s="40">
        <v>2382</v>
      </c>
      <c r="F47" s="41">
        <f t="shared" si="1"/>
        <v>0.3474851093440234</v>
      </c>
      <c r="G47" s="42">
        <v>129</v>
      </c>
      <c r="H47" s="18">
        <f t="shared" si="2"/>
        <v>5.415617128463476</v>
      </c>
    </row>
    <row r="48" spans="1:8" ht="15.75" customHeight="1">
      <c r="A48" s="84" t="s">
        <v>17</v>
      </c>
      <c r="B48" s="85"/>
      <c r="C48" s="85"/>
      <c r="D48" s="17"/>
      <c r="E48" s="40">
        <v>684</v>
      </c>
      <c r="F48" s="41">
        <f t="shared" si="1"/>
        <v>0.09978161830029891</v>
      </c>
      <c r="G48" s="42">
        <v>417</v>
      </c>
      <c r="H48" s="18">
        <f t="shared" si="2"/>
        <v>60.96491228070175</v>
      </c>
    </row>
    <row r="49" spans="1:8" ht="30.75" customHeight="1">
      <c r="A49" s="86" t="s">
        <v>63</v>
      </c>
      <c r="B49" s="87"/>
      <c r="C49" s="88"/>
      <c r="D49" s="17"/>
      <c r="E49" s="40">
        <v>9</v>
      </c>
      <c r="F49" s="41">
        <f t="shared" si="1"/>
        <v>0.0013129160302670908</v>
      </c>
      <c r="G49" s="42">
        <v>79</v>
      </c>
      <c r="H49" s="18">
        <f t="shared" si="2"/>
        <v>877.7777777777778</v>
      </c>
    </row>
    <row r="50" spans="1:8" ht="20.25" customHeight="1">
      <c r="A50" s="84" t="s">
        <v>18</v>
      </c>
      <c r="B50" s="85"/>
      <c r="C50" s="85"/>
      <c r="D50" s="17"/>
      <c r="E50" s="40">
        <v>933</v>
      </c>
      <c r="F50" s="41">
        <f t="shared" si="1"/>
        <v>0.13610562847102176</v>
      </c>
      <c r="G50" s="42">
        <v>-106</v>
      </c>
      <c r="H50" s="18">
        <f t="shared" si="2"/>
        <v>-11.361200428724544</v>
      </c>
    </row>
    <row r="51" spans="1:8" ht="29.25" customHeight="1">
      <c r="A51" s="84" t="s">
        <v>42</v>
      </c>
      <c r="B51" s="85"/>
      <c r="C51" s="85"/>
      <c r="D51" s="17"/>
      <c r="E51" s="40">
        <v>0</v>
      </c>
      <c r="F51" s="41">
        <f t="shared" si="1"/>
        <v>0</v>
      </c>
      <c r="G51" s="42">
        <v>0</v>
      </c>
      <c r="H51" s="18">
        <v>0</v>
      </c>
    </row>
    <row r="52" spans="1:8" ht="18" customHeight="1">
      <c r="A52" s="84" t="s">
        <v>19</v>
      </c>
      <c r="B52" s="85"/>
      <c r="C52" s="85"/>
      <c r="D52" s="17"/>
      <c r="E52" s="40">
        <v>3063</v>
      </c>
      <c r="F52" s="41">
        <f t="shared" si="1"/>
        <v>0.4468290889675666</v>
      </c>
      <c r="G52" s="42">
        <v>161</v>
      </c>
      <c r="H52" s="18">
        <f t="shared" si="2"/>
        <v>5.256284688214169</v>
      </c>
    </row>
    <row r="53" spans="1:8" ht="18" customHeight="1">
      <c r="A53" s="84" t="s">
        <v>20</v>
      </c>
      <c r="B53" s="85"/>
      <c r="C53" s="85"/>
      <c r="D53" s="17"/>
      <c r="E53" s="40">
        <v>1236</v>
      </c>
      <c r="F53" s="41">
        <f t="shared" si="1"/>
        <v>0.18030713482334715</v>
      </c>
      <c r="G53" s="42">
        <v>43</v>
      </c>
      <c r="H53" s="18">
        <f t="shared" si="2"/>
        <v>3.4789644012944985</v>
      </c>
    </row>
    <row r="54" spans="1:8" ht="44.25" customHeight="1">
      <c r="A54" s="86" t="s">
        <v>47</v>
      </c>
      <c r="B54" s="87"/>
      <c r="C54" s="88"/>
      <c r="D54" s="17"/>
      <c r="E54" s="40">
        <v>0</v>
      </c>
      <c r="F54" s="41">
        <f t="shared" si="1"/>
        <v>0</v>
      </c>
      <c r="G54" s="42">
        <v>0</v>
      </c>
      <c r="H54" s="18">
        <v>0</v>
      </c>
    </row>
    <row r="55" spans="1:8" ht="17.25" customHeight="1">
      <c r="A55" s="84" t="s">
        <v>21</v>
      </c>
      <c r="B55" s="85"/>
      <c r="C55" s="85"/>
      <c r="D55" s="17"/>
      <c r="E55" s="40">
        <v>6032</v>
      </c>
      <c r="F55" s="41">
        <f t="shared" si="1"/>
        <v>0.879945499396788</v>
      </c>
      <c r="G55" s="40">
        <v>354</v>
      </c>
      <c r="H55" s="18">
        <f t="shared" si="2"/>
        <v>5.86870026525199</v>
      </c>
    </row>
    <row r="56" spans="1:8" ht="15.75" customHeight="1">
      <c r="A56" s="89" t="s">
        <v>29</v>
      </c>
      <c r="B56" s="90"/>
      <c r="C56" s="90"/>
      <c r="D56" s="23"/>
      <c r="E56" s="39">
        <f>B37-C37</f>
        <v>559997</v>
      </c>
      <c r="F56" s="39">
        <f>E56/E$57*100</f>
        <v>81.69211535572</v>
      </c>
      <c r="G56" s="43">
        <f>E37-F37</f>
        <v>21488</v>
      </c>
      <c r="H56" s="24">
        <f t="shared" si="2"/>
        <v>3.837163413375429</v>
      </c>
    </row>
    <row r="57" spans="1:8" ht="18.75" customHeight="1" thickBot="1">
      <c r="A57" s="91" t="s">
        <v>22</v>
      </c>
      <c r="B57" s="92"/>
      <c r="C57" s="92"/>
      <c r="D57" s="33"/>
      <c r="E57" s="44">
        <f>E43+E56</f>
        <v>685497</v>
      </c>
      <c r="F57" s="44">
        <f>E57/E$57*100</f>
        <v>100</v>
      </c>
      <c r="G57" s="44">
        <f>G43+G56</f>
        <v>26575</v>
      </c>
      <c r="H57" s="32">
        <f t="shared" si="2"/>
        <v>3.8767492782608826</v>
      </c>
    </row>
    <row r="58" spans="1:8" ht="19.5" customHeight="1">
      <c r="A58" s="93" t="s">
        <v>31</v>
      </c>
      <c r="B58" s="94"/>
      <c r="C58" s="94"/>
      <c r="D58" s="94"/>
      <c r="E58" s="94"/>
      <c r="F58" s="94"/>
      <c r="G58" s="94"/>
      <c r="H58" s="95"/>
    </row>
    <row r="59" spans="1:8" ht="18" customHeight="1">
      <c r="A59" s="81" t="s">
        <v>23</v>
      </c>
      <c r="B59" s="82"/>
      <c r="C59" s="82"/>
      <c r="D59" s="3"/>
      <c r="E59" s="82" t="s">
        <v>69</v>
      </c>
      <c r="F59" s="82"/>
      <c r="G59" s="82"/>
      <c r="H59" s="83"/>
    </row>
    <row r="60" spans="1:8" ht="31.5" customHeight="1">
      <c r="A60" s="81"/>
      <c r="B60" s="82"/>
      <c r="C60" s="82"/>
      <c r="D60" s="3"/>
      <c r="E60" s="55" t="s">
        <v>34</v>
      </c>
      <c r="F60" s="55" t="s">
        <v>71</v>
      </c>
      <c r="G60" s="56" t="s">
        <v>35</v>
      </c>
      <c r="H60" s="57" t="s">
        <v>43</v>
      </c>
    </row>
    <row r="61" spans="1:8" ht="23.25" customHeight="1">
      <c r="A61" s="79" t="s">
        <v>27</v>
      </c>
      <c r="B61" s="80"/>
      <c r="C61" s="80"/>
      <c r="D61" s="17"/>
      <c r="E61" s="53">
        <v>111817</v>
      </c>
      <c r="F61" s="53">
        <f aca="true" t="shared" si="3" ref="F61:F74">E61/E$74*100</f>
        <v>16.18975914517168</v>
      </c>
      <c r="G61" s="53">
        <v>1471</v>
      </c>
      <c r="H61" s="34">
        <f>G61/E61*100</f>
        <v>1.3155423593907902</v>
      </c>
    </row>
    <row r="62" spans="1:8" ht="15.75">
      <c r="A62" s="79" t="s">
        <v>48</v>
      </c>
      <c r="B62" s="80"/>
      <c r="C62" s="80"/>
      <c r="D62" s="17"/>
      <c r="E62" s="53">
        <v>1834</v>
      </c>
      <c r="F62" s="53">
        <f t="shared" si="3"/>
        <v>0.2655411813252445</v>
      </c>
      <c r="G62" s="53">
        <v>18</v>
      </c>
      <c r="H62" s="34">
        <f aca="true" t="shared" si="4" ref="H62:H74">G62/E62*100</f>
        <v>0.9814612868047983</v>
      </c>
    </row>
    <row r="63" spans="1:8" ht="30.75" customHeight="1">
      <c r="A63" s="79" t="s">
        <v>49</v>
      </c>
      <c r="B63" s="80"/>
      <c r="C63" s="80"/>
      <c r="D63" s="17"/>
      <c r="E63" s="53">
        <v>353</v>
      </c>
      <c r="F63" s="53">
        <f t="shared" si="3"/>
        <v>0.05111016194537149</v>
      </c>
      <c r="G63" s="53">
        <v>0</v>
      </c>
      <c r="H63" s="34">
        <f t="shared" si="4"/>
        <v>0</v>
      </c>
    </row>
    <row r="64" spans="1:8" ht="17.25" customHeight="1">
      <c r="A64" s="79" t="s">
        <v>50</v>
      </c>
      <c r="B64" s="80"/>
      <c r="C64" s="80"/>
      <c r="D64" s="17"/>
      <c r="E64" s="53">
        <v>121189</v>
      </c>
      <c r="F64" s="53">
        <f t="shared" si="3"/>
        <v>17.54671222662217</v>
      </c>
      <c r="G64" s="53">
        <v>126</v>
      </c>
      <c r="H64" s="34">
        <f t="shared" si="4"/>
        <v>0.10396983224550084</v>
      </c>
    </row>
    <row r="65" spans="1:8" ht="15.75" customHeight="1">
      <c r="A65" s="79" t="s">
        <v>25</v>
      </c>
      <c r="B65" s="80"/>
      <c r="C65" s="80"/>
      <c r="D65" s="17"/>
      <c r="E65" s="53">
        <v>26788</v>
      </c>
      <c r="F65" s="53">
        <f t="shared" si="3"/>
        <v>3.878580788081052</v>
      </c>
      <c r="G65" s="53">
        <v>132</v>
      </c>
      <c r="H65" s="34">
        <f t="shared" si="4"/>
        <v>0.4927579513214872</v>
      </c>
    </row>
    <row r="66" spans="1:8" ht="19.5" customHeight="1">
      <c r="A66" s="68" t="s">
        <v>51</v>
      </c>
      <c r="B66" s="69"/>
      <c r="C66" s="70"/>
      <c r="D66" s="17"/>
      <c r="E66" s="53">
        <v>0</v>
      </c>
      <c r="F66" s="53">
        <f t="shared" si="3"/>
        <v>0</v>
      </c>
      <c r="G66" s="53">
        <v>0</v>
      </c>
      <c r="H66" s="34">
        <v>0</v>
      </c>
    </row>
    <row r="67" spans="1:8" ht="17.25" customHeight="1">
      <c r="A67" s="79" t="s">
        <v>26</v>
      </c>
      <c r="B67" s="80"/>
      <c r="C67" s="80"/>
      <c r="D67" s="17"/>
      <c r="E67" s="53">
        <v>366606</v>
      </c>
      <c r="F67" s="53">
        <f t="shared" si="3"/>
        <v>53.08014739417808</v>
      </c>
      <c r="G67" s="53">
        <v>16047</v>
      </c>
      <c r="H67" s="34">
        <f t="shared" si="4"/>
        <v>4.37717876957824</v>
      </c>
    </row>
    <row r="68" spans="1:8" ht="15.75">
      <c r="A68" s="79" t="s">
        <v>52</v>
      </c>
      <c r="B68" s="80"/>
      <c r="C68" s="80"/>
      <c r="D68" s="17"/>
      <c r="E68" s="53">
        <v>28578</v>
      </c>
      <c r="F68" s="53">
        <f t="shared" si="3"/>
        <v>4.1377512976623985</v>
      </c>
      <c r="G68" s="53">
        <v>1159</v>
      </c>
      <c r="H68" s="34">
        <f t="shared" si="4"/>
        <v>4.0555672195395065</v>
      </c>
    </row>
    <row r="69" spans="1:8" ht="15.75">
      <c r="A69" s="79" t="s">
        <v>53</v>
      </c>
      <c r="B69" s="80"/>
      <c r="C69" s="80"/>
      <c r="D69" s="17"/>
      <c r="E69" s="53">
        <v>0</v>
      </c>
      <c r="F69" s="53">
        <f t="shared" si="3"/>
        <v>0</v>
      </c>
      <c r="G69" s="53">
        <v>0</v>
      </c>
      <c r="H69" s="34">
        <v>0</v>
      </c>
    </row>
    <row r="70" spans="1:8" ht="15.75">
      <c r="A70" s="68" t="s">
        <v>24</v>
      </c>
      <c r="B70" s="69"/>
      <c r="C70" s="70"/>
      <c r="D70" s="19"/>
      <c r="E70" s="54">
        <v>30262</v>
      </c>
      <c r="F70" s="53">
        <f t="shared" si="3"/>
        <v>4.381574279860714</v>
      </c>
      <c r="G70" s="54">
        <v>8</v>
      </c>
      <c r="H70" s="34">
        <f t="shared" si="4"/>
        <v>0.02643579406516423</v>
      </c>
    </row>
    <row r="71" spans="1:8" ht="20.25" customHeight="1">
      <c r="A71" s="68" t="s">
        <v>54</v>
      </c>
      <c r="B71" s="69"/>
      <c r="C71" s="70"/>
      <c r="D71" s="19"/>
      <c r="E71" s="54">
        <v>3238</v>
      </c>
      <c r="F71" s="53">
        <f t="shared" si="3"/>
        <v>0.4688235251532943</v>
      </c>
      <c r="G71" s="54">
        <v>318</v>
      </c>
      <c r="H71" s="34">
        <f t="shared" si="4"/>
        <v>9.820877084620136</v>
      </c>
    </row>
    <row r="72" spans="1:8" ht="32.25" customHeight="1">
      <c r="A72" s="68" t="s">
        <v>57</v>
      </c>
      <c r="B72" s="69"/>
      <c r="C72" s="70"/>
      <c r="D72" s="19"/>
      <c r="E72" s="54">
        <v>0</v>
      </c>
      <c r="F72" s="53">
        <f t="shared" si="3"/>
        <v>0</v>
      </c>
      <c r="G72" s="54">
        <v>0</v>
      </c>
      <c r="H72" s="34">
        <v>0</v>
      </c>
    </row>
    <row r="73" spans="1:8" ht="48" customHeight="1">
      <c r="A73" s="68" t="s">
        <v>55</v>
      </c>
      <c r="B73" s="69"/>
      <c r="C73" s="70"/>
      <c r="D73" s="19"/>
      <c r="E73" s="53">
        <v>0</v>
      </c>
      <c r="F73" s="53">
        <f t="shared" si="3"/>
        <v>0</v>
      </c>
      <c r="G73" s="53">
        <v>0</v>
      </c>
      <c r="H73" s="35">
        <v>0</v>
      </c>
    </row>
    <row r="74" spans="1:8" ht="17.25" customHeight="1" thickBot="1">
      <c r="A74" s="71" t="s">
        <v>28</v>
      </c>
      <c r="B74" s="72"/>
      <c r="C74" s="72"/>
      <c r="D74" s="20"/>
      <c r="E74" s="37">
        <f>E61+E62+E63+E64+E65+E66+E67+E68+E69+E70+E71+E72+E73</f>
        <v>690665</v>
      </c>
      <c r="F74" s="38">
        <f t="shared" si="3"/>
        <v>100</v>
      </c>
      <c r="G74" s="37">
        <f>SUM(G61:G73)</f>
        <v>19279</v>
      </c>
      <c r="H74" s="36">
        <f t="shared" si="4"/>
        <v>2.7913677397870167</v>
      </c>
    </row>
    <row r="75" spans="1:8" ht="24" customHeight="1">
      <c r="A75" s="73" t="s">
        <v>41</v>
      </c>
      <c r="B75" s="74"/>
      <c r="C75" s="74"/>
      <c r="D75" s="74"/>
      <c r="E75" s="74"/>
      <c r="F75" s="74"/>
      <c r="G75" s="74"/>
      <c r="H75" s="75"/>
    </row>
    <row r="76" spans="1:15" ht="23.25" customHeight="1">
      <c r="A76" s="76" t="s">
        <v>32</v>
      </c>
      <c r="B76" s="77"/>
      <c r="C76" s="77"/>
      <c r="D76" s="77"/>
      <c r="E76" s="78"/>
      <c r="F76" s="2" t="s">
        <v>36</v>
      </c>
      <c r="G76" s="2" t="s">
        <v>38</v>
      </c>
      <c r="H76" s="9" t="s">
        <v>37</v>
      </c>
      <c r="M76" s="4"/>
      <c r="N76" s="4"/>
      <c r="O76" s="4"/>
    </row>
    <row r="77" spans="1:15" ht="18.75" customHeight="1">
      <c r="A77" s="61" t="s">
        <v>68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39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5.75">
      <c r="A79" s="61" t="s">
        <v>40</v>
      </c>
      <c r="B79" s="62"/>
      <c r="C79" s="62"/>
      <c r="D79" s="62"/>
      <c r="E79" s="63"/>
      <c r="F79" s="3">
        <v>0</v>
      </c>
      <c r="G79" s="3">
        <v>0</v>
      </c>
      <c r="H79" s="10">
        <f>F79+G79</f>
        <v>0</v>
      </c>
      <c r="M79" s="5"/>
      <c r="N79" s="5"/>
      <c r="O79" s="5"/>
    </row>
    <row r="80" spans="1:15" ht="16.5" thickBot="1">
      <c r="A80" s="64" t="s">
        <v>68</v>
      </c>
      <c r="B80" s="65"/>
      <c r="C80" s="65"/>
      <c r="D80" s="65"/>
      <c r="E80" s="66"/>
      <c r="F80" s="11">
        <v>0</v>
      </c>
      <c r="G80" s="11">
        <f>G77+G78-G79</f>
        <v>0</v>
      </c>
      <c r="H80" s="31">
        <f>F80+G80</f>
        <v>0</v>
      </c>
      <c r="M80" s="5"/>
      <c r="N80" s="5"/>
      <c r="O80" s="5"/>
    </row>
    <row r="81" spans="1:4" ht="14.25" customHeight="1">
      <c r="A81" s="67"/>
      <c r="B81" s="67"/>
      <c r="C81" s="67"/>
      <c r="D81" s="21"/>
    </row>
    <row r="82" spans="1:4" ht="15.75" hidden="1">
      <c r="A82" s="67"/>
      <c r="B82" s="67"/>
      <c r="C82" s="67"/>
      <c r="D82" s="21"/>
    </row>
    <row r="83" spans="1:4" ht="19.5" customHeight="1">
      <c r="A83" s="21"/>
      <c r="B83" s="21"/>
      <c r="C83" s="21"/>
      <c r="D83" s="21"/>
    </row>
    <row r="84" spans="1:7" ht="35.25" customHeight="1">
      <c r="A84" s="60" t="s">
        <v>59</v>
      </c>
      <c r="B84" s="60"/>
      <c r="C84" s="60"/>
      <c r="D84" s="21"/>
      <c r="G84" s="22" t="s">
        <v>56</v>
      </c>
    </row>
    <row r="85" spans="1:4" ht="15.75">
      <c r="A85" s="21"/>
      <c r="B85" s="21"/>
      <c r="C85" s="21"/>
      <c r="D85" s="21"/>
    </row>
    <row r="86" spans="1:4" ht="15.75">
      <c r="A86" s="21"/>
      <c r="B86" s="21"/>
      <c r="C86" s="21"/>
      <c r="D86" s="21"/>
    </row>
    <row r="87" spans="1:4" ht="15.75">
      <c r="A87" s="59" t="s">
        <v>64</v>
      </c>
      <c r="B87" s="21"/>
      <c r="C87" s="21"/>
      <c r="D87" s="21"/>
    </row>
    <row r="88" spans="1:4" ht="14.25" customHeight="1">
      <c r="A88" s="58" t="s">
        <v>62</v>
      </c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  <row r="141" spans="1:4" ht="15.75">
      <c r="A141" s="21"/>
      <c r="B141" s="21"/>
      <c r="C141" s="21"/>
      <c r="D141" s="21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50:C50"/>
    <mergeCell ref="A51:C51"/>
    <mergeCell ref="A52:C52"/>
    <mergeCell ref="A49:C49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H75"/>
    <mergeCell ref="A76:E76"/>
    <mergeCell ref="A84:C84"/>
    <mergeCell ref="A77:E77"/>
    <mergeCell ref="A78:E78"/>
    <mergeCell ref="A79:E79"/>
    <mergeCell ref="A80:E80"/>
    <mergeCell ref="A81:C81"/>
    <mergeCell ref="A82:C82"/>
  </mergeCells>
  <printOptions/>
  <pageMargins left="0.7086614173228347" right="0.7086614173228347" top="0.29527559055118113" bottom="0.29527559055118113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2021-02-08T08:20:06Z</cp:lastPrinted>
  <dcterms:created xsi:type="dcterms:W3CDTF">2007-08-10T11:06:46Z</dcterms:created>
  <dcterms:modified xsi:type="dcterms:W3CDTF">2021-02-09T02:08:04Z</dcterms:modified>
  <cp:category/>
  <cp:version/>
  <cp:contentType/>
  <cp:contentStatus/>
</cp:coreProperties>
</file>