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<sst xmlns="http://schemas.openxmlformats.org/spreadsheetml/2006/main" count="105" uniqueCount="73">
  <si>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01.08.2022г.</t>
  </si>
  <si>
    <t>По оперативным данным  за 7 месяцев 2022 года исполнение по доходной части консолидированного бюджета МО Кривошеинского района  по налоговым и неналоговым доходам составило 75 934  тыс. рублей, в т.ч. муниципальный район 56 862  тыс.руб., сельские поселения 19 072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</si>
  <si>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</si>
  <si>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</si>
  <si>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2022 год</t>
  </si>
  <si>
    <t>Утверждено по бюджету на 2022 год</t>
  </si>
  <si>
    <t>Исполнено                                                                          на 01 августа 2022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</si>
  <si>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</si>
  <si>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</si>
  <si>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</si>
  <si>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</si>
  <si>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</si>
  <si>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</si>
  <si>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</si>
  <si>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</si>
  <si>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</si>
  <si>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</si>
  <si>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</si>
  <si>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</si>
  <si>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</si>
  <si>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</si>
  <si>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</si>
  <si>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</si>
  <si>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</si>
  <si>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</si>
  <si>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</si>
  <si>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</si>
  <si>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</si>
  <si>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</si>
  <si>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</si>
  <si>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</si>
  <si>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</si>
  <si>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</si>
  <si>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</si>
  <si>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</si>
  <si>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</si>
  <si>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</si>
  <si>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</si>
  <si>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</si>
  <si>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</si>
  <si>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</si>
  <si>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</si>
  <si>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</si>
  <si>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</si>
  <si>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</si>
  <si>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</si>
  <si>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</si>
  <si>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</si>
  <si>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</si>
  <si>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</si>
  <si>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</si>
  <si>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</si>
  <si>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</si>
  <si>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</si>
  <si>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</si>
  <si>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</si>
  <si>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</si>
  <si>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</si>
  <si>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</si>
  <si>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</si>
  <si>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</si>
  <si>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</si>
  <si>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</si>
  <si>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</si>
  <si>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</si>
  <si>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</si>
  <si>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01.08.2022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</si>
  <si>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</si>
  <si>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</si>
  <si>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</si>
  <si>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 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</si>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</sst>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B4" sqref="B4:H4"/>
    </sheetView>
  </sheetViews>
  <sheetFormatPr defaultColWidth="9.140625" defaultRowHeight="15"/>
  <cols>
    <col min="1" max="1" width="20.57421875" style="1" customWidth="1"/>
    <col min="2" max="2" width="11.574218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754982</v>
      </c>
      <c r="C9" s="6">
        <v>85689</v>
      </c>
      <c r="D9" s="6"/>
      <c r="E9" s="7">
        <v>412389</v>
      </c>
      <c r="F9" s="7">
        <v>56862</v>
      </c>
      <c r="G9" s="8">
        <f>E9/B9*100</f>
        <v>54.62236185763369</v>
      </c>
      <c r="H9" s="9">
        <f>F9/C9*100</f>
        <v>66.35857577985506</v>
      </c>
    </row>
    <row r="10" spans="1:8" ht="18" customHeight="1">
      <c r="A10" s="5" t="s">
        <v>13</v>
      </c>
      <c r="B10" s="6">
        <v>789133</v>
      </c>
      <c r="C10" s="6"/>
      <c r="D10" s="6"/>
      <c r="E10" s="7">
        <v>404746</v>
      </c>
      <c r="F10" s="10"/>
      <c r="G10" s="8">
        <f>E10/B10*100</f>
        <v>51.28995999406945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15046</v>
      </c>
      <c r="C13" s="6">
        <v>5224</v>
      </c>
      <c r="D13" s="6"/>
      <c r="E13" s="7">
        <v>11046</v>
      </c>
      <c r="F13" s="7">
        <v>3246</v>
      </c>
      <c r="G13" s="13">
        <f>E13/B13*100</f>
        <v>73.4148610926492</v>
      </c>
      <c r="H13" s="14">
        <f>F13/C13*100</f>
        <v>62.136294027565086</v>
      </c>
    </row>
    <row r="14" spans="1:8" ht="15.75">
      <c r="A14" s="12" t="s">
        <v>13</v>
      </c>
      <c r="B14" s="6">
        <v>15046</v>
      </c>
      <c r="C14" s="6"/>
      <c r="D14" s="6"/>
      <c r="E14" s="7">
        <v>9323</v>
      </c>
      <c r="F14" s="10"/>
      <c r="G14" s="13">
        <f>E14/B14*100</f>
        <v>61.96331250830786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7427</v>
      </c>
      <c r="C16" s="6">
        <v>1560</v>
      </c>
      <c r="D16" s="6"/>
      <c r="E16" s="7">
        <v>4205</v>
      </c>
      <c r="F16" s="7">
        <v>837</v>
      </c>
      <c r="G16" s="13">
        <f>E16/B16*100</f>
        <v>56.61774606166689</v>
      </c>
      <c r="H16" s="14">
        <f>F16/C16*100</f>
        <v>53.65384615384615</v>
      </c>
    </row>
    <row r="17" spans="1:8" ht="15.75">
      <c r="A17" s="12" t="s">
        <v>13</v>
      </c>
      <c r="B17" s="6">
        <v>7944</v>
      </c>
      <c r="C17" s="6"/>
      <c r="D17" s="6"/>
      <c r="E17" s="7">
        <v>3147</v>
      </c>
      <c r="F17" s="10"/>
      <c r="G17" s="13">
        <f>E17/B17*100</f>
        <v>39.61480362537764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15118</v>
      </c>
      <c r="C19" s="6">
        <v>3536</v>
      </c>
      <c r="D19" s="6"/>
      <c r="E19" s="7">
        <v>9750</v>
      </c>
      <c r="F19" s="7">
        <v>2402</v>
      </c>
      <c r="G19" s="13">
        <f>E19/B19*100</f>
        <v>64.49265775896282</v>
      </c>
      <c r="H19" s="14">
        <f>F19/C19*100</f>
        <v>67.92986425339367</v>
      </c>
    </row>
    <row r="20" spans="1:8" ht="15.75">
      <c r="A20" s="12" t="s">
        <v>13</v>
      </c>
      <c r="B20" s="6">
        <v>15383</v>
      </c>
      <c r="C20" s="6"/>
      <c r="D20" s="6"/>
      <c r="E20" s="7">
        <v>6428</v>
      </c>
      <c r="F20" s="10"/>
      <c r="G20" s="13">
        <f>E20/B20*100</f>
        <v>41.78638757069492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36220</v>
      </c>
      <c r="C22" s="6">
        <v>16932</v>
      </c>
      <c r="D22" s="6"/>
      <c r="E22" s="7">
        <v>15488</v>
      </c>
      <c r="F22" s="7">
        <v>8694</v>
      </c>
      <c r="G22" s="13">
        <f>E22/B22*100</f>
        <v>42.76090557702927</v>
      </c>
      <c r="H22" s="14">
        <f>F22/C22*100</f>
        <v>51.34656272147413</v>
      </c>
    </row>
    <row r="23" spans="1:8" ht="15.75">
      <c r="A23" s="12" t="s">
        <v>13</v>
      </c>
      <c r="B23" s="6">
        <v>37938</v>
      </c>
      <c r="C23" s="6"/>
      <c r="D23" s="6"/>
      <c r="E23" s="7">
        <v>12544</v>
      </c>
      <c r="F23" s="10"/>
      <c r="G23" s="13">
        <f>E23/B23*100</f>
        <v>33.06447361484528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14383</v>
      </c>
      <c r="C25" s="6">
        <v>2394</v>
      </c>
      <c r="D25" s="6"/>
      <c r="E25" s="7">
        <v>5477</v>
      </c>
      <c r="F25" s="7">
        <v>1462</v>
      </c>
      <c r="G25" s="13">
        <f>E25/B25*100</f>
        <v>38.079677396926925</v>
      </c>
      <c r="H25" s="14">
        <f>F25/C25*100</f>
        <v>61.06934001670844</v>
      </c>
    </row>
    <row r="26" spans="1:8" ht="15.75">
      <c r="A26" s="12" t="s">
        <v>13</v>
      </c>
      <c r="B26" s="6">
        <v>14483</v>
      </c>
      <c r="C26" s="6"/>
      <c r="D26" s="6"/>
      <c r="E26" s="7">
        <v>4868</v>
      </c>
      <c r="F26" s="10"/>
      <c r="G26" s="13">
        <f>E26/B26*100</f>
        <v>33.61182075536836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9985</v>
      </c>
      <c r="C28" s="6">
        <v>1298</v>
      </c>
      <c r="D28" s="6"/>
      <c r="E28" s="7">
        <v>7124</v>
      </c>
      <c r="F28" s="7">
        <v>684</v>
      </c>
      <c r="G28" s="13">
        <f>E28/B28*100</f>
        <v>71.34702053079619</v>
      </c>
      <c r="H28" s="14">
        <f>F28/C28*100</f>
        <v>52.69645608628659</v>
      </c>
    </row>
    <row r="29" spans="1:8" ht="15.75">
      <c r="A29" s="12" t="s">
        <v>13</v>
      </c>
      <c r="B29" s="6">
        <v>10179</v>
      </c>
      <c r="C29" s="6"/>
      <c r="D29" s="6"/>
      <c r="E29" s="7">
        <v>6554</v>
      </c>
      <c r="F29" s="10"/>
      <c r="G29" s="13">
        <f>E29/B29*100</f>
        <v>64.38746438746439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10222</v>
      </c>
      <c r="C31" s="6">
        <v>2611</v>
      </c>
      <c r="D31" s="6"/>
      <c r="E31" s="7">
        <v>6932</v>
      </c>
      <c r="F31" s="7">
        <v>1747</v>
      </c>
      <c r="G31" s="13">
        <f>E31/B31*100</f>
        <v>67.81451770690667</v>
      </c>
      <c r="H31" s="14">
        <f>F31/C31*100</f>
        <v>66.90923018000767</v>
      </c>
    </row>
    <row r="32" spans="1:8" ht="15.75">
      <c r="A32" s="12" t="s">
        <v>13</v>
      </c>
      <c r="B32" s="6">
        <v>11108</v>
      </c>
      <c r="C32" s="6"/>
      <c r="D32" s="6"/>
      <c r="E32" s="7">
        <v>5141</v>
      </c>
      <c r="F32" s="10"/>
      <c r="G32" s="13">
        <f>E32/B32*100</f>
        <v>46.28195894850558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108401</v>
      </c>
      <c r="C34" s="6">
        <f t="shared" si="0"/>
        <v>33555</v>
      </c>
      <c r="D34" s="6">
        <f t="shared" si="0"/>
        <v>0</v>
      </c>
      <c r="E34" s="6">
        <f t="shared" si="0"/>
        <v>60022</v>
      </c>
      <c r="F34" s="6">
        <f>F13+F16+F19+F22+F25+F28+F31</f>
        <v>19072</v>
      </c>
      <c r="G34" s="8">
        <f>E34/B34*100</f>
        <v>55.37033791201188</v>
      </c>
      <c r="H34" s="9">
        <f>F34/C34*100</f>
        <v>56.8380271196543</v>
      </c>
    </row>
    <row r="35" spans="1:8" ht="15.75">
      <c r="A35" s="5" t="s">
        <v>13</v>
      </c>
      <c r="B35" s="6">
        <f t="shared" si="0"/>
        <v>112081</v>
      </c>
      <c r="C35" s="6">
        <f t="shared" si="0"/>
        <v>0</v>
      </c>
      <c r="D35" s="6">
        <f t="shared" si="0"/>
        <v>0</v>
      </c>
      <c r="E35" s="6">
        <f t="shared" si="0"/>
        <v>48005</v>
      </c>
      <c r="F35" s="6">
        <f t="shared" si="0"/>
        <v>0</v>
      </c>
      <c r="G35" s="15">
        <f>E35/B35*100</f>
        <v>42.83063141834923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C34+B9-4291+2169+46</f>
        <v>786461</v>
      </c>
      <c r="C37" s="17">
        <f>C9+C34</f>
        <v>119244</v>
      </c>
      <c r="D37" s="17">
        <f>D34+D9</f>
        <v>0</v>
      </c>
      <c r="E37" s="17">
        <f>F34+E9-2503+237+47</f>
        <v>429242</v>
      </c>
      <c r="F37" s="17">
        <f>F34+F9</f>
        <v>75934</v>
      </c>
      <c r="G37" s="18">
        <f>E37/B37*100</f>
        <v>54.57893016945532</v>
      </c>
      <c r="H37" s="19">
        <f>F37/C37*100</f>
        <v>63.67951427325483</v>
      </c>
    </row>
    <row r="38" spans="1:8" ht="15.75">
      <c r="A38" s="16" t="s">
        <v>13</v>
      </c>
      <c r="B38" s="17">
        <v>824292</v>
      </c>
      <c r="C38" s="17"/>
      <c r="D38" s="17"/>
      <c r="E38" s="17">
        <v>409582</v>
      </c>
      <c r="F38" s="17">
        <f>F10+F35</f>
        <v>0</v>
      </c>
      <c r="G38" s="18">
        <f>E38/B38*100</f>
        <v>49.688945179620816</v>
      </c>
      <c r="H38" s="19"/>
    </row>
    <row r="39" spans="1:8" ht="33" customHeight="1" thickBot="1">
      <c r="A39" s="20" t="s">
        <v>24</v>
      </c>
      <c r="B39" s="21">
        <f>B37-B38</f>
        <v>-37831</v>
      </c>
      <c r="C39" s="21"/>
      <c r="D39" s="21">
        <f>D37-D38</f>
        <v>0</v>
      </c>
      <c r="E39" s="21">
        <f>E37-E38</f>
        <v>19660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119244</v>
      </c>
      <c r="F43" s="26">
        <f>E43/E$57*100</f>
        <v>15.162099582814658</v>
      </c>
      <c r="G43" s="26">
        <f>F37</f>
        <v>75934</v>
      </c>
      <c r="H43" s="27">
        <f>G43/E43*100</f>
        <v>63.67951427325483</v>
      </c>
    </row>
    <row r="44" spans="1:8" ht="30" customHeight="1">
      <c r="A44" s="87" t="s">
        <v>32</v>
      </c>
      <c r="B44" s="88"/>
      <c r="C44" s="88"/>
      <c r="D44" s="28"/>
      <c r="E44" s="29">
        <v>92633</v>
      </c>
      <c r="F44" s="30">
        <f aca="true" t="shared" si="1" ref="F44:F55">E44/E$57*100</f>
        <v>11.778460724689463</v>
      </c>
      <c r="G44" s="31">
        <v>56863</v>
      </c>
      <c r="H44" s="32">
        <f aca="true" t="shared" si="2" ref="H44:H57">G44/E44*100</f>
        <v>61.38525147625577</v>
      </c>
    </row>
    <row r="45" spans="1:8" ht="21" customHeight="1">
      <c r="A45" s="89" t="s">
        <v>33</v>
      </c>
      <c r="B45" s="90"/>
      <c r="C45" s="91"/>
      <c r="D45" s="28"/>
      <c r="E45" s="29">
        <v>9327</v>
      </c>
      <c r="F45" s="30">
        <f t="shared" si="1"/>
        <v>1.1859456476544927</v>
      </c>
      <c r="G45" s="29">
        <v>5905</v>
      </c>
      <c r="H45" s="32">
        <f t="shared" si="2"/>
        <v>63.31081805510882</v>
      </c>
    </row>
    <row r="46" spans="1:8" ht="20.25" customHeight="1">
      <c r="A46" s="87" t="s">
        <v>34</v>
      </c>
      <c r="B46" s="88"/>
      <c r="C46" s="88"/>
      <c r="D46" s="28"/>
      <c r="E46" s="29">
        <v>6</v>
      </c>
      <c r="F46" s="30">
        <f t="shared" si="1"/>
        <v>0.0007629113204596286</v>
      </c>
      <c r="G46" s="31">
        <v>4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2665</v>
      </c>
      <c r="F47" s="30">
        <f t="shared" si="1"/>
        <v>0.3388597781708184</v>
      </c>
      <c r="G47" s="31">
        <v>2964</v>
      </c>
      <c r="H47" s="32">
        <f t="shared" si="2"/>
        <v>111.21951219512196</v>
      </c>
    </row>
    <row r="48" spans="1:8" ht="15.75" customHeight="1">
      <c r="A48" s="87" t="s">
        <v>36</v>
      </c>
      <c r="B48" s="88"/>
      <c r="C48" s="88"/>
      <c r="D48" s="28"/>
      <c r="E48" s="29">
        <v>30</v>
      </c>
      <c r="F48" s="30">
        <f t="shared" si="1"/>
        <v>0.003814556602298143</v>
      </c>
      <c r="G48" s="31">
        <v>-44</v>
      </c>
      <c r="H48" s="32">
        <f t="shared" si="2"/>
        <v>-146.66666666666666</v>
      </c>
    </row>
    <row r="49" spans="1:8" ht="30.75" customHeight="1">
      <c r="A49" s="89" t="s">
        <v>37</v>
      </c>
      <c r="B49" s="90"/>
      <c r="C49" s="91"/>
      <c r="D49" s="28"/>
      <c r="E49" s="29">
        <v>1348</v>
      </c>
      <c r="F49" s="30">
        <f t="shared" si="1"/>
        <v>0.1714007433299299</v>
      </c>
      <c r="G49" s="31">
        <v>1070</v>
      </c>
      <c r="H49" s="32">
        <f t="shared" si="2"/>
        <v>79.37685459940653</v>
      </c>
    </row>
    <row r="50" spans="1:8" ht="20.25" customHeight="1">
      <c r="A50" s="87" t="s">
        <v>38</v>
      </c>
      <c r="B50" s="88"/>
      <c r="C50" s="88"/>
      <c r="D50" s="28"/>
      <c r="E50" s="29">
        <v>1691</v>
      </c>
      <c r="F50" s="30">
        <f t="shared" si="1"/>
        <v>0.21501384048287203</v>
      </c>
      <c r="G50" s="31">
        <v>169</v>
      </c>
      <c r="H50" s="32">
        <f t="shared" si="2"/>
        <v>9.994086339444117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3193</v>
      </c>
      <c r="F52" s="30">
        <f t="shared" si="1"/>
        <v>0.40599597437126567</v>
      </c>
      <c r="G52" s="31">
        <v>1444</v>
      </c>
      <c r="H52" s="32">
        <f t="shared" si="2"/>
        <v>45.22392734105857</v>
      </c>
    </row>
    <row r="53" spans="1:8" ht="18" customHeight="1">
      <c r="A53" s="87" t="s">
        <v>41</v>
      </c>
      <c r="B53" s="88"/>
      <c r="C53" s="88"/>
      <c r="D53" s="28"/>
      <c r="E53" s="29">
        <v>1200</v>
      </c>
      <c r="F53" s="30">
        <f t="shared" si="1"/>
        <v>0.15258226409192574</v>
      </c>
      <c r="G53" s="31">
        <v>702</v>
      </c>
      <c r="H53" s="32">
        <f t="shared" si="2"/>
        <v>58.5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7151</v>
      </c>
      <c r="F55" s="30">
        <f t="shared" si="1"/>
        <v>0.9092631421011341</v>
      </c>
      <c r="G55" s="29">
        <v>6857</v>
      </c>
      <c r="H55" s="32">
        <f t="shared" si="2"/>
        <v>95.88868689693749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667217</v>
      </c>
      <c r="F56" s="26">
        <f>E56/E$57*100</f>
        <v>84.83790041718534</v>
      </c>
      <c r="G56" s="33">
        <f>E37-F37</f>
        <v>353308</v>
      </c>
      <c r="H56" s="27">
        <f t="shared" si="2"/>
        <v>52.952487721386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786461</v>
      </c>
      <c r="F57" s="35">
        <f>E57/E$57*100</f>
        <v>100</v>
      </c>
      <c r="G57" s="35">
        <f>G43+G56</f>
        <v>429242</v>
      </c>
      <c r="H57" s="36">
        <f t="shared" si="2"/>
        <v>54.57893016945532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115252</v>
      </c>
      <c r="F61" s="40">
        <f aca="true" t="shared" si="3" ref="F61:F74">E61/E$74*100</f>
        <v>13.98193843929093</v>
      </c>
      <c r="G61" s="40">
        <v>48918</v>
      </c>
      <c r="H61" s="41">
        <f>G61/E61*100</f>
        <v>42.44438274390032</v>
      </c>
    </row>
    <row r="62" spans="1:8" ht="15.75">
      <c r="A62" s="79" t="s">
        <v>50</v>
      </c>
      <c r="B62" s="80"/>
      <c r="C62" s="80"/>
      <c r="D62" s="28"/>
      <c r="E62" s="40">
        <v>1726</v>
      </c>
      <c r="F62" s="40">
        <f t="shared" si="3"/>
        <v>0.20939181746274377</v>
      </c>
      <c r="G62" s="40">
        <v>855</v>
      </c>
      <c r="H62" s="41">
        <f aca="true" t="shared" si="4" ref="H62:H74">G62/E62*100</f>
        <v>49.53650057937428</v>
      </c>
    </row>
    <row r="63" spans="1:8" ht="30.75" customHeight="1">
      <c r="A63" s="79" t="s">
        <v>51</v>
      </c>
      <c r="B63" s="80"/>
      <c r="C63" s="80"/>
      <c r="D63" s="28"/>
      <c r="E63" s="40">
        <v>501</v>
      </c>
      <c r="F63" s="40">
        <f t="shared" si="3"/>
        <v>0.060779432531190405</v>
      </c>
      <c r="G63" s="40">
        <v>211</v>
      </c>
      <c r="H63" s="41">
        <f t="shared" si="4"/>
        <v>42.115768463073856</v>
      </c>
    </row>
    <row r="64" spans="1:8" ht="17.25" customHeight="1">
      <c r="A64" s="79" t="s">
        <v>52</v>
      </c>
      <c r="B64" s="80"/>
      <c r="C64" s="80"/>
      <c r="D64" s="28"/>
      <c r="E64" s="40">
        <v>111355</v>
      </c>
      <c r="F64" s="40">
        <f t="shared" si="3"/>
        <v>13.509169080859696</v>
      </c>
      <c r="G64" s="40">
        <v>52841</v>
      </c>
      <c r="H64" s="41">
        <f t="shared" si="4"/>
        <v>47.45274123299358</v>
      </c>
    </row>
    <row r="65" spans="1:8" ht="15.75" customHeight="1">
      <c r="A65" s="79" t="s">
        <v>53</v>
      </c>
      <c r="B65" s="80"/>
      <c r="C65" s="80"/>
      <c r="D65" s="28"/>
      <c r="E65" s="40">
        <v>28011</v>
      </c>
      <c r="F65" s="40">
        <f t="shared" si="3"/>
        <v>3.3981889912797896</v>
      </c>
      <c r="G65" s="40">
        <v>8767</v>
      </c>
      <c r="H65" s="41">
        <f t="shared" si="4"/>
        <v>31.29841847845489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477068</v>
      </c>
      <c r="F67" s="40">
        <f t="shared" si="3"/>
        <v>57.876092452674534</v>
      </c>
      <c r="G67" s="40">
        <v>251836</v>
      </c>
      <c r="H67" s="41">
        <f t="shared" si="4"/>
        <v>52.78828175438303</v>
      </c>
    </row>
    <row r="68" spans="1:8" ht="15.75">
      <c r="A68" s="79" t="s">
        <v>56</v>
      </c>
      <c r="B68" s="80"/>
      <c r="C68" s="80"/>
      <c r="D68" s="28"/>
      <c r="E68" s="40">
        <v>53365</v>
      </c>
      <c r="F68" s="40">
        <f t="shared" si="3"/>
        <v>6.474040752548854</v>
      </c>
      <c r="G68" s="40">
        <v>27454</v>
      </c>
      <c r="H68" s="41">
        <f t="shared" si="4"/>
        <v>51.4457041131828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0.0027902733497352883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29995</v>
      </c>
      <c r="F70" s="40">
        <f t="shared" si="3"/>
        <v>3.638880396752607</v>
      </c>
      <c r="G70" s="43">
        <v>13656</v>
      </c>
      <c r="H70" s="41">
        <f t="shared" si="4"/>
        <v>45.52758793132189</v>
      </c>
    </row>
    <row r="71" spans="1:8" ht="20.25" customHeight="1">
      <c r="A71" s="71" t="s">
        <v>59</v>
      </c>
      <c r="B71" s="72"/>
      <c r="C71" s="73"/>
      <c r="D71" s="42"/>
      <c r="E71" s="43">
        <v>6996</v>
      </c>
      <c r="F71" s="40">
        <f t="shared" si="3"/>
        <v>0.8487283632499163</v>
      </c>
      <c r="G71" s="43">
        <v>5021</v>
      </c>
      <c r="H71" s="41">
        <f t="shared" si="4"/>
        <v>71.76958261863923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824292</v>
      </c>
      <c r="F74" s="47">
        <f t="shared" si="3"/>
        <v>100</v>
      </c>
      <c r="G74" s="46">
        <f>SUM(G61:G73)</f>
        <v>409582</v>
      </c>
      <c r="H74" s="48">
        <f t="shared" si="4"/>
        <v>49.688945179620816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2022-08-04T04:27:32Z</dcterms:created>
  <dcterms:modified xsi:type="dcterms:W3CDTF">2022-08-04T07:22:04Z</dcterms:modified>
  <cp:category/>
  <cp:version/>
  <cp:contentType/>
  <cp:contentStatus/>
</cp:coreProperties>
</file>