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<sst xmlns="http://schemas.openxmlformats.org/spreadsheetml/2006/main" count="274" uniqueCount="147">
  <si>
    <t>Муниципальное образование</t>
  </si>
  <si>
    <t>Предложения избирателей требующие финансирования</t>
  </si>
  <si>
    <t>Сумма млн.руб. ВСЕГО</t>
  </si>
  <si>
    <t>В том числе расходы в соответствии с полномочиями</t>
  </si>
  <si>
    <t>Ответственный, информация по решению вопроса</t>
  </si>
  <si>
    <t>Предложение Администрации Кривошеиского района</t>
  </si>
  <si>
    <t>Потребность на</t>
  </si>
  <si>
    <t>бюджет поселения</t>
  </si>
  <si>
    <t>районный бюджет</t>
  </si>
  <si>
    <t>обл. бюджет</t>
  </si>
  <si>
    <t>Наказы областного уровня</t>
  </si>
  <si>
    <t>Наказы районного уровня</t>
  </si>
  <si>
    <t>Наказы поселенческого уровня</t>
  </si>
  <si>
    <t>Новокривошеинское сельское поселение</t>
  </si>
  <si>
    <t>Красноярское сельское поселение</t>
  </si>
  <si>
    <t>Пудовское сельское поселение</t>
  </si>
  <si>
    <t>Итого:</t>
  </si>
  <si>
    <t xml:space="preserve">Наказы избирателей Кривошеинского района на 2021-2025 годы  </t>
  </si>
  <si>
    <t>2021 год</t>
  </si>
  <si>
    <t>2022 год</t>
  </si>
  <si>
    <t>2023 год</t>
  </si>
  <si>
    <t>2024 год</t>
  </si>
  <si>
    <t>2025 год</t>
  </si>
  <si>
    <t>Кривошеинское сельское поселение</t>
  </si>
  <si>
    <t>Ремонт дорог с. Кривошеино-с. Жуково</t>
  </si>
  <si>
    <t>Реконструкция оставшейся части водопровода в селе Новокривошеино</t>
  </si>
  <si>
    <t>Установка очистных сооружений центрального водоснабжения в селах Малиновка и Новокривошеино</t>
  </si>
  <si>
    <t>Решения вопроса с сотовой связью в селе Малиновка (по средством установки ещё одного репитора)</t>
  </si>
  <si>
    <t>Организация постоянного транспортного сообщения сел Малиновка и Новокривошеино с селом Кривошеино</t>
  </si>
  <si>
    <t>Ремонт Новокривошеинского СДК</t>
  </si>
  <si>
    <t>Реконструкция водопроводной системы 4467 метров с. Белосток</t>
  </si>
  <si>
    <t>Замена (реконструкция) линий электропередач по ул.Школьная с. Белосток</t>
  </si>
  <si>
    <t>Строительство антенно-мачтового сооружения и размещение базовой станции сотовой связи. с. Белосток</t>
  </si>
  <si>
    <t>Строительство детской площадки с. Белосток</t>
  </si>
  <si>
    <t>Реконструкция водопроводной системы 1980 метров д. Вознесенка</t>
  </si>
  <si>
    <t>Строительство антенно-мачтового сооружения и размещение базовой станции сотовой связи. д. Вознесенка</t>
  </si>
  <si>
    <t>Строительство детской площадки д. Вознесенка</t>
  </si>
  <si>
    <t>Замена (реконструкция) линий электропередач во всём населенном пункте д. Вознесенка</t>
  </si>
  <si>
    <t>Строительство здания Общей врачебной практики с. Пудовка</t>
  </si>
  <si>
    <t>Строительство общеобразовательной средней школы с. Пудовка</t>
  </si>
  <si>
    <t>Володинское сельское поселение</t>
  </si>
  <si>
    <t>Строительство дома культуры в с. Володино</t>
  </si>
  <si>
    <t>Строительство хоккейной коробки</t>
  </si>
  <si>
    <t>Установка модуля «Гейзер» для очистки воды и подачи в центральный водопровод с.Володино из центральной скважины</t>
  </si>
  <si>
    <t>Установка станции «Чистая вода»</t>
  </si>
  <si>
    <t>Строительство хоккейной площадки</t>
  </si>
  <si>
    <t>Строительство уличного, детского, развлекательного комплекса</t>
  </si>
  <si>
    <t>Освещение лыжной трассы</t>
  </si>
  <si>
    <t>Грейдеровка второстепенных дорог, не реже одного раза в месяц, в летнее время</t>
  </si>
  <si>
    <t>Ремонт и контроль за содержанием дороги с.Красный Яр- п. Лесной</t>
  </si>
  <si>
    <t>Капитальный ремонт больницы</t>
  </si>
  <si>
    <t>Иштанское сельское поселение</t>
  </si>
  <si>
    <t>Улучшение мобильной связи и интернета в с. Никольское, д. Карнаухово, д. Рыбалово</t>
  </si>
  <si>
    <t>Приобретение автомобиля в д. Карнаухово для поездок на ярмарку выходного дня в г. Томск</t>
  </si>
  <si>
    <t>Огораживание кладбища в с. Никольское и д. Карнаухово</t>
  </si>
  <si>
    <t>Организация регулярного автобусного сообщения до с. Никольское</t>
  </si>
  <si>
    <t>Ремонт дороги по ул. Проточная с. Кривошеино</t>
  </si>
  <si>
    <t>Ремонт колонки по пер. Светлый д. Новоисламбуль</t>
  </si>
  <si>
    <t>В рамках программы «Формирование комфортной городской среды 2019-2020 годы, оборудование детских и спортивных площадок» принять участие в программе с целью строительства детской площадки на территории округа №12</t>
  </si>
  <si>
    <t>Проработать опрос решения проблемы бродячих собак в с.Кривошеино</t>
  </si>
  <si>
    <t>Проработать вопрос ликвидации свалки мусора  в не эксплуатирующемся жилом доме по ул. Гагарина,16 и поднять вопрос решения данного дома (доремонтировать или разобрать</t>
  </si>
  <si>
    <t>Проработать вопрос ликвидации мусорных свалок по берегам р. Яроур</t>
  </si>
  <si>
    <t>Асфальтирование ул. Зеленая, ул. Новая</t>
  </si>
  <si>
    <t>Строительство системы водоотведения для домов ул. Ленина 57,59,61</t>
  </si>
  <si>
    <t>Кураторство района и сельских поселений по пересмотру реестра постановки на капитальный ремонт многоквартирных домов по округу № 13</t>
  </si>
  <si>
    <t>Установка станции очистки воды на центральный водозабор</t>
  </si>
  <si>
    <t>Освещение улиц (перекрестки пер. Садового и ул. Новая, ул. Зеленая)</t>
  </si>
  <si>
    <t>Благоустройство территории многоквартирных домов, в рамках участия федеральной программы «Формирование комфортной городской среды 2019-2024 годы», оборудование детских и спортивных площадок</t>
  </si>
  <si>
    <t>Развитие профессионального образования –строительство 3 –ей очереди объекта по адресу ул.Новая,38, решение вопроса по котельной № 6</t>
  </si>
  <si>
    <t>Капитальный ремонт крыши детского сада «березка», оснащение игровым оборудованием, капитальный ремонт пищеблока</t>
  </si>
  <si>
    <t>Решение вопроса с бродячими собаками</t>
  </si>
  <si>
    <t>Решение вопроса о начислении электроэнергии на общедомовые нужды</t>
  </si>
  <si>
    <t>Огораживание нового кладбища в с.Кривошеино</t>
  </si>
  <si>
    <t>Депутатам сельского поселения проработать вопрос по электрику (для своевременной замены ламп уличного  освещения вышедших из строя)</t>
  </si>
  <si>
    <t>Решить вопрос  по приведению в надлежащее состояние здания (бывший хозмаг), здание музыкальной школы и конторы «МУП «Кривошеинское ЖКХ», расположенных на площади Победы в центральной части села</t>
  </si>
  <si>
    <t>Подготовить проектно-сметную документацию по проведению газопровода ул. Мелиоративная (сырьевая база).</t>
  </si>
  <si>
    <t>Решить вопрос по прокладке ливневой канализации по ул.Заводская с № 1 по № 13</t>
  </si>
  <si>
    <t>Ремонт дорог на округе №13</t>
  </si>
  <si>
    <t>Ремонт водонапорной башни на ул. Артельная</t>
  </si>
  <si>
    <t>Освещение улиц на округе №13</t>
  </si>
  <si>
    <t>Решение вопроса о создании пешеходных зон на округе (тротуары) на округе №13</t>
  </si>
  <si>
    <t>Решить вопрос о включении в капитальный ремонт дорог, оформление подъездных путей на округе №13</t>
  </si>
  <si>
    <t>Замена водопровода на округе №13</t>
  </si>
  <si>
    <t>Рассмотреть условия безопасного следования учеников по улицам села Кривошеино к зданию Кривошеинской средней школы ул.Коммунистическая,43 и выработать перспективное решение по улучшению условий пешеходной транспортной инфраструктуры на данных участках, в частности:</t>
  </si>
  <si>
    <t>по ул.Нагорная от дома № 1пер.Парковый, обратив особое внимание на спуск-подъем по горе от дома № 4 ул.Нагорная к зданию школы (ввиду отсутствия пешеходных тротуаров ученики вынуждены идти по проезжей части дорожного полотна улицы, на спуске-подъеме по грунтовой тропинке)</t>
  </si>
  <si>
    <t>по пер.Спортивный от дома № 6 пер.Спортивный до ул.Коммунистическая (ввиду отсутствия пешеходных тротуаров ученики вынуждены идти по гравийной проезжей части улицы)</t>
  </si>
  <si>
    <t>улучшения освещения данных маршрутов следования учеников в школу в тёмное время суток</t>
  </si>
  <si>
    <t>Рассмотреть проблему прохождения весенних талых вод через дорожное полотно ул.Западная между  жилыми домами № 38 и № 40, а именно:</t>
  </si>
  <si>
    <t>по оврагу через проложенную переливную трубу малого диаметра (диаметр трубы 219 мм), в результате чего при намораживании льда в ночное время в трубе талых вод происходит полное замораживание льдом трубы, а это приводит в неработоспособное состояние переливную трубу. Ввиду высокого подъема дорожного полотна через овраг, происходит подтопление находящихся в зоне разлива близлежащих жилых и вспомогательных строений</t>
  </si>
  <si>
    <t>Для устранения данной проблемы требуется произвести замену трубы малого диаметра на трубу большего диаметра с целью устранения угрозы замораживания льдом</t>
  </si>
  <si>
    <t xml:space="preserve"> Строительство универсальной спортивной площадки в селе Малиновка</t>
  </si>
  <si>
    <t xml:space="preserve">Реконструкция линий электропередач д. Крыловка </t>
  </si>
  <si>
    <t>Проработать вопрос возможности организации на территории округа №12 нового магазина шаговой доступности повседневных товаров</t>
  </si>
  <si>
    <t>В рамках муницпальной программы «Развитие коммунальной и коммуникационной  инфраструктуры в Кривошеинском районе на период  с  2021 до 2025 года» запланировано меропритяие по ликвидации несанкционированных свалок на территории муниципального образования Кривошеинский район.На данное мероприятие в бюджете района на 2021 год заложено 600 тыс. руб. Выделение денежных средств происходит после подачи СП бюджетной заявки и локально сметного расчета на выполняемые работы и по решению Районной Думы</t>
  </si>
  <si>
    <t>В рамках государственной программы «Развитие  коммунальной и коммуникационной  инфраструктуры в Томской области» из областного бюджета выделяются денежные средства на капитальный ремонт объектов ЖКХ. Для этого необходимо СП подать в Департамент ЖКХ бюджетную заявку на ремонт объектов ЖКХ, с предоставлением локально сметного расчёта и положительного заключения о проверке достоверности определения сметной стоимости по объекту.</t>
  </si>
  <si>
    <t>Реконструкция водопровода возможна при разработке ПСД с последующим прохождением госэкспертизы. Направление заявки на конкурсный отбор в рамках программы"Комплексное развитие сельских территорий Томской области"</t>
  </si>
  <si>
    <t xml:space="preserve"> Реконструкция водопровода возможна при разработке ПСД с последующим прохождении госэкспертизы. Направление заявки на конкурсный отбор в рамках программы"Комплексное развитие сельских территорий Томской области"</t>
  </si>
  <si>
    <t>Необходима разработка проекта капитального строительства объекта</t>
  </si>
  <si>
    <t>Замена (реконструкция) водопровода возможна при разработке ПСД с последующим прохождении госэкспертизы. Направление заявки на конкурсный отбор в рамках программы"Комплексное развитие сельских территорий Томской области"</t>
  </si>
  <si>
    <t>Вопрос по благоустройству территории парка по ул. Ленина,  а также самого парка (дорожки, скамейки,  чистка от валежника и т.д.)</t>
  </si>
  <si>
    <t>Уборка территории по ул. Коммунистической (мусор после разбора здания СПТУ-23)</t>
  </si>
  <si>
    <t>Качественная и своевременная чистка дорог</t>
  </si>
  <si>
    <t xml:space="preserve">Необходимо разработать ПСД с целью последующей подачи заявки для конкусного отбора на финансирование  в рамках государственной программы"Комплексное развитие сельских территорий Томской области". При положительном результате в бюджете Муниципального образования Кривошеинский район, будет предусмотре необходимое софинансирование в сумме не менее 5% от проектной стоимости </t>
  </si>
  <si>
    <t xml:space="preserve">Необходима разработка ПСД на капитальный ремонт, после чего исходя из сметной стоимости будет принято соответсвующее решение </t>
  </si>
  <si>
    <t>Будет подготовлено соответсвующее обращение в адрес ООО ТРК</t>
  </si>
  <si>
    <t xml:space="preserve"> </t>
  </si>
  <si>
    <t xml:space="preserve">Будет подготовлено соответсвующее обращение в адрес ООО ТРК </t>
  </si>
  <si>
    <t>Будет подготовлено соответсвующее обращение в адрес Департамента здравоохранения Томской области</t>
  </si>
  <si>
    <t>Здание признано непригодным для дальнейшей эксплуатации, решается вопрос о строительстве нового помещения.</t>
  </si>
  <si>
    <t>Администрацией района будут направлены обращения в Департамент транспорта и связи Томской области с целью совместной проработки решения данного вопроса</t>
  </si>
  <si>
    <t>Администрацией района будут направлены обращения в Департамент транспорта и связи Томской области для включения в государственную программу «Развитие коммунальной и коммуникационной инфраструктуры в Томской области»</t>
  </si>
  <si>
    <t>В рамках государственной программы «Развитие  коммунальной и коммуникационной  инфраструктуры в Томской области» сущетсвует региональный проект "Чистая вода" в рамках которого из областного бюджета выделяются денежные средства на повышение качества питьевой воды для населения Томской области. Для этого необходимо СП разработать ПСД с целью последующей подачи бюджетной заявки для конкурсного отбора на финансирование. В плане мероприятий данного проекта до 2024 года Кривошеинский район не запланирован.</t>
  </si>
  <si>
    <t>В соответствии с паспортом регионального проекта "Формирование комфортной городской среды" установлен срок рейтиногового голосования по отбору территорий, подлежащих благоустройству в первоочередном порядке до 28 февраля года предшествующему году реализации мероприятия по благоустройству.  СП  необходимо провести рейтинговое голосование  по отбору территорий подлежайщих благоустройству в первоочередном порядке в 2022 году до 28 февраля 2021 года. и предусмотреть в бюджете сельского поселения денежные средства для софинансирпования данного мероприятия. На 2021 год мероприятие по данному проекту уже запланировано.</t>
  </si>
  <si>
    <t>Строительство нового магазина невозможно, ввиду нерентабельности, из-за сетевых магазинов</t>
  </si>
  <si>
    <t>В настоящее время в данном направлении ведется работа. Администрацией Кривошеинского района ведется прием заявлений от граждан. Затем на основании муниципального контракта ведет работу ОГБУ "Кривошеинское межрайонное ветеринарное управление"</t>
  </si>
  <si>
    <t xml:space="preserve"> Подача заявок в Департамент транспорта, дорожной деятельности и связи на участие в программе "Развитие транспортной инфраструктуры Томской области"</t>
  </si>
  <si>
    <t xml:space="preserve">В рамках государственной программы «Развитие  коммунальной и коммуникационной  инфраструктуры в Томской области» сущетсвует региональный проект "Чистая вода" в рамках которого из областного бюджета выделяются денежные средства на повышение качества питьевой воды для населения Томской области. Для этого необходимо СП разработать ПСД с целью последующей подачи бюджетной заявки для конкурсного отбора на финансирование. В плане мероприятий данного проекта до 2024 года Кривошеинский район не запланирован. </t>
  </si>
  <si>
    <t xml:space="preserve">  Данное мероприятие возможно осуществить в рамках регионального проекта "Формирование комфортной городской среды".В соответствии с паспортом регионального проекта "Формирование комфортной городской среды" установлен срок рейтиногового голосования по отбору территорий, подлежащих благоустройству в первоочередном порядке до 28 февраля года предшествующему году реализации мероприятия по благоустройству.  СП  необходимо провести рейтинговое голосование  по отбору территорий подлежайщих благоустройству в первоочередном порядке. И заложить в бюджете сельского поселения уровень софинансирования данного мероприятия</t>
  </si>
  <si>
    <t xml:space="preserve"> Данное мероприятие возможно осуществить в рамках регионального проекта "Формирование комфортной городской среды".В соответствии с паспортом регионального проекта "Формирование комфортной городской среды" установлен срок рейтиногового голосования по отбору территорий, подлежащих благоустройству в первоочередном порядке до 28 февраля года предшествующему году реализации мероприятия по благоустройству.  СП  необходимо провести рейтинговое голосование  по отбору территорий подлежайщих благоустройству в первоочередном порядке. И заложить в бюджете сельского поселения уровень софинансирования данного мероприятия</t>
  </si>
  <si>
    <t>В соответствии с паспортом регионального проекта "Формирование комфортной городской среды" установлен срок рейтиногового голосования по отбору территорий, подлежащих благоустройству в первоочередном порядке до 28 февраля года предшествующему году реализации мероприятия по благоустройству.  СП  необходимо провести рейтинговое голосование  по отбору территорий подлежайщих благоустройству в первоочередном порядке в 2022 году до 28 февраля 2021 года. И предусмотреть в бюджете сельского поселения денежные средсвта для софинансирования данного мероприятия</t>
  </si>
  <si>
    <t xml:space="preserve">Администрация Кривошеинского района и Администрация сельского поселения принимает участие в рассмотрении на Региональной комиссии по установлению необходимости проведения капитального ремонта общего имущества в моногоквартирном доме и в решении вопросов о внесении изменений в региональную программму капитального ремонта общего имущества в многоквартирных домах: в части сроков оказании услуг  и (или) выполнения работ по капитальному ремонту общего имущества в МКД. </t>
  </si>
  <si>
    <t>АО "Томскэнергосбыт" имеет воможность выполнить комплекс работ по "Строительству канализационной системы с переключением абонентов по адресам: с.Кривошеино,ул.Ленина, дома №57,59, 61, 63 в цетральный канализационный коллектор"</t>
  </si>
  <si>
    <t>Данное мероприятие возможно осуществить в рамках регионального проекта "Формирование комфортной городской среды".В соответствии с паспортом регионального проекта "Формирование комфортной городской среды" установлен срок рейтиногового голосования по отбору территорий, подлежащих благоустройству в первоочередном порядке до 28 февраля года предшествующему году реализации мероприятия по благоустройству.  СП  необходимо провести рейтинговое голосование  по отбору территорий подлежайщих благоустройству в первоочередном порядке. И заложить в бюджете сельского поселения уровень софинансирования данного мероприятия</t>
  </si>
  <si>
    <t xml:space="preserve">  Подача заявок в Департамент транспорта, дорожной деятельности и связи на участие в программе "Развитие транспортной инфраструктуры Томской области"</t>
  </si>
  <si>
    <t>Итого по поселениям всего:</t>
  </si>
  <si>
    <t>Наказы областного уровня:</t>
  </si>
  <si>
    <t>Наказы районного уровня:</t>
  </si>
  <si>
    <t>Глава поселения, Администрация Кривошеинского района</t>
  </si>
  <si>
    <t>Глава поселения</t>
  </si>
  <si>
    <t xml:space="preserve"> Глава поселения</t>
  </si>
  <si>
    <t xml:space="preserve">Сметная стоимость составляет 38,7 млн. руб. На неоднократно поданные заявки в профильные Департаменты о выделении средств, положительного результата не получено. В настоящее время вопрос с финансированием не решен.  В настоящее время Администрацией Кривошеинского райолна прорабатываются возможные варианты решения вопроса по отоплению помещений по ул. Кедровая. </t>
  </si>
  <si>
    <t>Петровское сельское поселение</t>
  </si>
  <si>
    <t>Бурение резервной скважины в с. Петровка</t>
  </si>
  <si>
    <t>Реконструкция водонапорных сетей в с. Петровка</t>
  </si>
  <si>
    <t>Газификация с. Петровка</t>
  </si>
  <si>
    <t>Бурение дополнительных скважин в д. Егорово</t>
  </si>
  <si>
    <t>Провести новое отопление в здании МКОУ "Петровская ООШ"</t>
  </si>
  <si>
    <t>Утепление водонапорной башни в с. Петровка</t>
  </si>
  <si>
    <t>Асфальтирование дороги по ул. Коммунистической в с. Петровка</t>
  </si>
  <si>
    <t>Постоянное поддержание дороги между населенными пунктами д. Елизарьево и д. Бараново в надлежащем состоянии</t>
  </si>
  <si>
    <t>Необходимо провести обследование системы теплоснабжения по результатам которого будет составлена проектно - сметная документация и принято соответствующее решение о проведении ремонта</t>
  </si>
  <si>
    <t>Газификация населенного пункта до 2025 года не планируется</t>
  </si>
  <si>
    <t>Строительство спортивных площадок проходит по программе «Развитие физической культуры и спорта на территории муниципального образования Кривошеинский район на 2017-2021 годы». Строительство площадок проводится раз в год, согласно плана, по одной площадке на сельское поселение. В рамках указанной программы до 2023 года строительство площадки в с. Малиноска не предусмотрено</t>
  </si>
  <si>
    <r>
      <t xml:space="preserve">Грейдирование и очистка дорог от снега (пер.тихий, ул.Зеленая, Новая) </t>
    </r>
    <r>
      <rPr>
        <b/>
        <sz val="14"/>
        <rFont val="Times New Roman"/>
        <family val="1"/>
      </rPr>
      <t xml:space="preserve">ОБЩИЙ ОБЪЕМ ПО ПОСЕЛЕНИЮ </t>
    </r>
  </si>
  <si>
    <r>
      <t xml:space="preserve">Включение улиц Энергетиков, Заводская, Победы в план по капитальному ремонту дорог. </t>
    </r>
    <r>
      <rPr>
        <b/>
        <sz val="14"/>
        <rFont val="Times New Roman"/>
        <family val="1"/>
      </rPr>
      <t>(ТОЛЬКО ЗАВОДСКАЯ ОТ АСФАЛЬТИРОВАННОГО УЧАСТКА ДО ПЕРЕКРЕСТКА С УЛ. Ф.М. ЗИНЧЕНКО)</t>
    </r>
  </si>
  <si>
    <r>
      <t xml:space="preserve">Освещение улиц Заводская с № 1 по № 13, пер. Березовый </t>
    </r>
    <r>
      <rPr>
        <b/>
        <sz val="14"/>
        <rFont val="Times New Roman"/>
        <family val="1"/>
      </rPr>
      <t>(НА ВСЕ ПОСЕЛЕНИЕ)</t>
    </r>
  </si>
  <si>
    <t>Улучшение интернет-связи для населения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</si>
</sst>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Tahoma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textRotation="90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5" xfId="0" applyFont="1" applyBorder="1" applyAlignment="1">
      <alignment/>
    </xf>
    <xf numFmtId="2" fontId="3" fillId="33" borderId="13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23" fillId="0" borderId="0" xfId="0" applyNumberFormat="1" applyFont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6"/>
  <sheetViews>
    <sheetView tabSelected="1" view="pageBreakPreview" zoomScale="80" zoomScaleNormal="70" zoomScaleSheetLayoutView="80" zoomScalePageLayoutView="50" workbookViewId="0" topLeftCell="A1">
      <selection activeCell="M119" sqref="M119"/>
    </sheetView>
  </sheetViews>
  <sheetFormatPr defaultColWidth="9.140625" defaultRowHeight="15"/>
  <cols>
    <col min="1" max="1" width="20.7109375" style="1" customWidth="1"/>
    <col min="2" max="2" width="14.00390625" style="1" customWidth="1"/>
    <col min="3" max="3" width="40.57421875" style="1" customWidth="1"/>
    <col min="4" max="4" width="10.00390625" style="1" customWidth="1"/>
    <col min="5" max="19" width="7.8515625" style="2" customWidth="1"/>
    <col min="20" max="20" width="29.421875" style="1" customWidth="1"/>
    <col min="21" max="21" width="101.57421875" style="1" customWidth="1"/>
    <col min="22" max="16384" width="9.140625" style="1" customWidth="1"/>
  </cols>
  <sheetData>
    <row r="1" spans="1:21" ht="18.75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8.75">
      <c r="A2" s="5" t="s">
        <v>0</v>
      </c>
      <c r="B2" s="9"/>
      <c r="C2" s="5" t="s">
        <v>1</v>
      </c>
      <c r="D2" s="5" t="s">
        <v>2</v>
      </c>
      <c r="E2" s="10" t="s">
        <v>3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5" t="s">
        <v>4</v>
      </c>
      <c r="U2" s="5" t="s">
        <v>5</v>
      </c>
    </row>
    <row r="3" spans="1:21" ht="18.75">
      <c r="A3" s="5"/>
      <c r="B3" s="9"/>
      <c r="C3" s="5"/>
      <c r="D3" s="5"/>
      <c r="E3" s="10" t="s">
        <v>6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5"/>
      <c r="U3" s="5"/>
    </row>
    <row r="4" spans="1:21" ht="18.75">
      <c r="A4" s="5"/>
      <c r="B4" s="9"/>
      <c r="C4" s="5"/>
      <c r="D4" s="5"/>
      <c r="E4" s="10" t="s">
        <v>18</v>
      </c>
      <c r="F4" s="10"/>
      <c r="G4" s="10"/>
      <c r="H4" s="10" t="s">
        <v>19</v>
      </c>
      <c r="I4" s="10"/>
      <c r="J4" s="10"/>
      <c r="K4" s="10" t="s">
        <v>20</v>
      </c>
      <c r="L4" s="10"/>
      <c r="M4" s="10"/>
      <c r="N4" s="10" t="s">
        <v>21</v>
      </c>
      <c r="O4" s="10"/>
      <c r="P4" s="10"/>
      <c r="Q4" s="10" t="s">
        <v>22</v>
      </c>
      <c r="R4" s="10"/>
      <c r="S4" s="10"/>
      <c r="T4" s="5"/>
      <c r="U4" s="5"/>
    </row>
    <row r="5" spans="1:21" ht="131.25">
      <c r="A5" s="5"/>
      <c r="B5" s="9"/>
      <c r="C5" s="5"/>
      <c r="D5" s="5"/>
      <c r="E5" s="11" t="s">
        <v>7</v>
      </c>
      <c r="F5" s="11" t="s">
        <v>8</v>
      </c>
      <c r="G5" s="11" t="s">
        <v>9</v>
      </c>
      <c r="H5" s="11" t="s">
        <v>7</v>
      </c>
      <c r="I5" s="11" t="s">
        <v>8</v>
      </c>
      <c r="J5" s="11" t="s">
        <v>9</v>
      </c>
      <c r="K5" s="11" t="s">
        <v>7</v>
      </c>
      <c r="L5" s="11" t="s">
        <v>8</v>
      </c>
      <c r="M5" s="11" t="s">
        <v>9</v>
      </c>
      <c r="N5" s="11" t="s">
        <v>7</v>
      </c>
      <c r="O5" s="11" t="s">
        <v>8</v>
      </c>
      <c r="P5" s="11" t="s">
        <v>9</v>
      </c>
      <c r="Q5" s="11" t="s">
        <v>7</v>
      </c>
      <c r="R5" s="11" t="s">
        <v>8</v>
      </c>
      <c r="S5" s="11" t="s">
        <v>9</v>
      </c>
      <c r="T5" s="5"/>
      <c r="U5" s="5"/>
    </row>
    <row r="6" spans="1:21" ht="150" customHeight="1">
      <c r="A6" s="6" t="s">
        <v>13</v>
      </c>
      <c r="B6" s="12" t="s">
        <v>10</v>
      </c>
      <c r="C6" s="4" t="s">
        <v>25</v>
      </c>
      <c r="D6" s="13">
        <f>SUM(E6:S6)</f>
        <v>40.67</v>
      </c>
      <c r="E6" s="14"/>
      <c r="F6" s="14"/>
      <c r="G6" s="14"/>
      <c r="H6" s="15"/>
      <c r="I6" s="15"/>
      <c r="J6" s="15"/>
      <c r="K6" s="13"/>
      <c r="L6" s="13"/>
      <c r="M6" s="13"/>
      <c r="N6" s="13"/>
      <c r="O6" s="13"/>
      <c r="P6" s="13"/>
      <c r="Q6" s="13"/>
      <c r="R6" s="13"/>
      <c r="S6" s="13">
        <v>40.67</v>
      </c>
      <c r="T6" s="16" t="s">
        <v>127</v>
      </c>
      <c r="U6" s="4" t="s">
        <v>102</v>
      </c>
    </row>
    <row r="7" spans="1:21" ht="209.25" customHeight="1">
      <c r="A7" s="6"/>
      <c r="B7" s="17"/>
      <c r="C7" s="4" t="s">
        <v>26</v>
      </c>
      <c r="D7" s="13">
        <v>0</v>
      </c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6" t="s">
        <v>127</v>
      </c>
      <c r="U7" s="4" t="s">
        <v>116</v>
      </c>
    </row>
    <row r="8" spans="1:21" ht="123" customHeight="1">
      <c r="A8" s="6"/>
      <c r="B8" s="17"/>
      <c r="C8" s="4" t="s">
        <v>27</v>
      </c>
      <c r="D8" s="13">
        <f>SUM(E8:S8)</f>
        <v>1</v>
      </c>
      <c r="E8" s="15"/>
      <c r="F8" s="15"/>
      <c r="G8" s="18"/>
      <c r="H8" s="13"/>
      <c r="I8" s="13"/>
      <c r="J8" s="15"/>
      <c r="K8" s="15" t="s">
        <v>105</v>
      </c>
      <c r="L8" s="15">
        <v>0.05</v>
      </c>
      <c r="M8" s="15">
        <v>0.95</v>
      </c>
      <c r="N8" s="15"/>
      <c r="O8" s="15"/>
      <c r="P8" s="15"/>
      <c r="Q8" s="15"/>
      <c r="R8" s="15"/>
      <c r="S8" s="15"/>
      <c r="T8" s="16" t="s">
        <v>127</v>
      </c>
      <c r="U8" s="4" t="s">
        <v>110</v>
      </c>
    </row>
    <row r="9" spans="1:21" ht="198" customHeight="1">
      <c r="A9" s="6"/>
      <c r="B9" s="19"/>
      <c r="C9" s="4" t="s">
        <v>90</v>
      </c>
      <c r="D9" s="13">
        <f>SUM(E9:S9)</f>
        <v>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>
        <v>1</v>
      </c>
      <c r="Q9" s="15"/>
      <c r="R9" s="15"/>
      <c r="S9" s="15"/>
      <c r="T9" s="16" t="s">
        <v>127</v>
      </c>
      <c r="U9" s="4" t="s">
        <v>142</v>
      </c>
    </row>
    <row r="10" spans="1:21" ht="131.25">
      <c r="A10" s="12"/>
      <c r="B10" s="12" t="s">
        <v>11</v>
      </c>
      <c r="C10" s="20" t="s">
        <v>28</v>
      </c>
      <c r="D10" s="13">
        <f>SUM(E10:S10)</f>
        <v>1.45</v>
      </c>
      <c r="E10" s="21"/>
      <c r="F10" s="21">
        <v>0.29</v>
      </c>
      <c r="G10" s="21"/>
      <c r="H10" s="21"/>
      <c r="I10" s="21">
        <v>0.29</v>
      </c>
      <c r="J10" s="21"/>
      <c r="K10" s="21"/>
      <c r="L10" s="21">
        <v>0.29</v>
      </c>
      <c r="M10" s="21"/>
      <c r="N10" s="21"/>
      <c r="O10" s="21">
        <v>0.29</v>
      </c>
      <c r="P10" s="21"/>
      <c r="Q10" s="21"/>
      <c r="R10" s="21">
        <v>0.29</v>
      </c>
      <c r="S10" s="21"/>
      <c r="T10" s="22" t="s">
        <v>127</v>
      </c>
      <c r="U10" s="20"/>
    </row>
    <row r="11" spans="1:21" ht="69.75" customHeight="1">
      <c r="A11" s="12"/>
      <c r="B11" s="19"/>
      <c r="C11" s="20" t="s">
        <v>29</v>
      </c>
      <c r="D11" s="13">
        <f>SUM(E11:S11)</f>
        <v>3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>
        <v>0.15</v>
      </c>
      <c r="S11" s="21">
        <v>2.85</v>
      </c>
      <c r="T11" s="22" t="s">
        <v>127</v>
      </c>
      <c r="U11" s="20" t="s">
        <v>103</v>
      </c>
    </row>
    <row r="12" spans="1:21" ht="75">
      <c r="A12" s="12"/>
      <c r="B12" s="4" t="s">
        <v>12</v>
      </c>
      <c r="C12" s="20"/>
      <c r="D12" s="23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2"/>
      <c r="U12" s="20"/>
    </row>
    <row r="13" spans="1:21" ht="19.5" thickBot="1">
      <c r="A13" s="24"/>
      <c r="B13" s="25"/>
      <c r="C13" s="26" t="s">
        <v>16</v>
      </c>
      <c r="D13" s="27">
        <f>SUM(D6:D12)</f>
        <v>47.120000000000005</v>
      </c>
      <c r="E13" s="27"/>
      <c r="F13" s="27">
        <f aca="true" t="shared" si="0" ref="F13:S13">SUM(F6:F12)</f>
        <v>0.29</v>
      </c>
      <c r="G13" s="27"/>
      <c r="H13" s="27"/>
      <c r="I13" s="27">
        <f t="shared" si="0"/>
        <v>0.29</v>
      </c>
      <c r="J13" s="27"/>
      <c r="K13" s="27"/>
      <c r="L13" s="27">
        <f t="shared" si="0"/>
        <v>0.33999999999999997</v>
      </c>
      <c r="M13" s="27">
        <f t="shared" si="0"/>
        <v>0.95</v>
      </c>
      <c r="N13" s="27"/>
      <c r="O13" s="27">
        <f t="shared" si="0"/>
        <v>0.29</v>
      </c>
      <c r="P13" s="27">
        <f t="shared" si="0"/>
        <v>1</v>
      </c>
      <c r="Q13" s="27"/>
      <c r="R13" s="27">
        <f t="shared" si="0"/>
        <v>0.43999999999999995</v>
      </c>
      <c r="S13" s="27">
        <f t="shared" si="0"/>
        <v>43.52</v>
      </c>
      <c r="T13" s="28"/>
      <c r="U13" s="26"/>
    </row>
    <row r="14" spans="1:21" ht="104.25" customHeight="1">
      <c r="A14" s="19" t="s">
        <v>15</v>
      </c>
      <c r="B14" s="29" t="s">
        <v>10</v>
      </c>
      <c r="C14" s="30" t="s">
        <v>30</v>
      </c>
      <c r="D14" s="31">
        <f>SUM(E14:S14)</f>
        <v>50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>
        <v>50</v>
      </c>
      <c r="T14" s="33" t="s">
        <v>127</v>
      </c>
      <c r="U14" s="30" t="s">
        <v>95</v>
      </c>
    </row>
    <row r="15" spans="1:21" ht="75" customHeight="1">
      <c r="A15" s="6"/>
      <c r="B15" s="17"/>
      <c r="C15" s="4" t="s">
        <v>31</v>
      </c>
      <c r="D15" s="31">
        <f aca="true" t="shared" si="1" ref="D15:D25">SUM(E15:S15)</f>
        <v>0</v>
      </c>
      <c r="E15" s="15"/>
      <c r="F15" s="1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 t="s">
        <v>127</v>
      </c>
      <c r="U15" s="4" t="s">
        <v>104</v>
      </c>
    </row>
    <row r="16" spans="1:21" ht="111" customHeight="1">
      <c r="A16" s="6"/>
      <c r="B16" s="17"/>
      <c r="C16" s="4" t="s">
        <v>32</v>
      </c>
      <c r="D16" s="31">
        <f t="shared" si="1"/>
        <v>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>
        <v>0.05</v>
      </c>
      <c r="S16" s="15">
        <v>0.95</v>
      </c>
      <c r="T16" s="16" t="s">
        <v>127</v>
      </c>
      <c r="U16" s="4" t="s">
        <v>110</v>
      </c>
    </row>
    <row r="17" spans="1:21" ht="75">
      <c r="A17" s="6"/>
      <c r="B17" s="17"/>
      <c r="C17" s="4" t="s">
        <v>91</v>
      </c>
      <c r="D17" s="31">
        <f t="shared" si="1"/>
        <v>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 t="s">
        <v>127</v>
      </c>
      <c r="U17" s="4" t="s">
        <v>106</v>
      </c>
    </row>
    <row r="18" spans="1:21" ht="115.5" customHeight="1">
      <c r="A18" s="6"/>
      <c r="B18" s="17"/>
      <c r="C18" s="4" t="s">
        <v>34</v>
      </c>
      <c r="D18" s="31">
        <f t="shared" si="1"/>
        <v>30</v>
      </c>
      <c r="E18" s="15"/>
      <c r="F18" s="15"/>
      <c r="G18" s="15"/>
      <c r="H18" s="15"/>
      <c r="I18" s="15"/>
      <c r="J18" s="15"/>
      <c r="K18" s="15"/>
      <c r="L18" s="15"/>
      <c r="M18" s="15"/>
      <c r="N18" s="34"/>
      <c r="O18" s="34"/>
      <c r="P18" s="34"/>
      <c r="Q18" s="15"/>
      <c r="R18" s="15"/>
      <c r="S18" s="15">
        <v>30</v>
      </c>
      <c r="T18" s="16" t="s">
        <v>127</v>
      </c>
      <c r="U18" s="4" t="s">
        <v>96</v>
      </c>
    </row>
    <row r="19" spans="1:21" ht="110.25" customHeight="1">
      <c r="A19" s="12"/>
      <c r="B19" s="17"/>
      <c r="C19" s="20" t="s">
        <v>35</v>
      </c>
      <c r="D19" s="31">
        <f t="shared" si="1"/>
        <v>1</v>
      </c>
      <c r="E19" s="21"/>
      <c r="F19" s="21"/>
      <c r="G19" s="21"/>
      <c r="H19" s="21"/>
      <c r="I19" s="21"/>
      <c r="J19" s="21"/>
      <c r="K19" s="21"/>
      <c r="L19" s="21"/>
      <c r="M19" s="21"/>
      <c r="N19" s="35"/>
      <c r="O19" s="35">
        <v>0.05</v>
      </c>
      <c r="P19" s="35">
        <v>0.95</v>
      </c>
      <c r="Q19" s="21"/>
      <c r="R19" s="21"/>
      <c r="S19" s="21"/>
      <c r="T19" s="16" t="s">
        <v>127</v>
      </c>
      <c r="U19" s="20" t="s">
        <v>110</v>
      </c>
    </row>
    <row r="20" spans="1:21" ht="282" customHeight="1">
      <c r="A20" s="12"/>
      <c r="B20" s="17"/>
      <c r="C20" s="20" t="s">
        <v>36</v>
      </c>
      <c r="D20" s="31">
        <f t="shared" si="1"/>
        <v>0.6000000000000001</v>
      </c>
      <c r="E20" s="21">
        <v>0.06</v>
      </c>
      <c r="F20" s="21"/>
      <c r="G20" s="21">
        <v>0.54</v>
      </c>
      <c r="H20" s="21"/>
      <c r="I20" s="21"/>
      <c r="J20" s="21"/>
      <c r="K20" s="21"/>
      <c r="L20" s="21"/>
      <c r="M20" s="21"/>
      <c r="N20" s="35"/>
      <c r="O20" s="35"/>
      <c r="P20" s="35"/>
      <c r="Q20" s="21"/>
      <c r="R20" s="21"/>
      <c r="S20" s="21"/>
      <c r="T20" s="22" t="s">
        <v>127</v>
      </c>
      <c r="U20" s="20" t="s">
        <v>117</v>
      </c>
    </row>
    <row r="21" spans="1:21" ht="93.75">
      <c r="A21" s="12"/>
      <c r="B21" s="17"/>
      <c r="C21" s="20" t="s">
        <v>37</v>
      </c>
      <c r="D21" s="31">
        <f t="shared" si="1"/>
        <v>0</v>
      </c>
      <c r="E21" s="21"/>
      <c r="F21" s="21"/>
      <c r="G21" s="21"/>
      <c r="H21" s="21"/>
      <c r="I21" s="21"/>
      <c r="J21" s="21"/>
      <c r="K21" s="21"/>
      <c r="L21" s="21"/>
      <c r="M21" s="21"/>
      <c r="N21" s="35"/>
      <c r="O21" s="35"/>
      <c r="P21" s="35"/>
      <c r="Q21" s="21"/>
      <c r="R21" s="21"/>
      <c r="S21" s="21"/>
      <c r="T21" s="22" t="s">
        <v>127</v>
      </c>
      <c r="U21" s="20" t="s">
        <v>104</v>
      </c>
    </row>
    <row r="22" spans="1:21" ht="75">
      <c r="A22" s="12"/>
      <c r="B22" s="17"/>
      <c r="C22" s="20" t="s">
        <v>38</v>
      </c>
      <c r="D22" s="31">
        <f t="shared" si="1"/>
        <v>0</v>
      </c>
      <c r="E22" s="21"/>
      <c r="F22" s="21"/>
      <c r="G22" s="21"/>
      <c r="H22" s="21"/>
      <c r="I22" s="21"/>
      <c r="J22" s="21"/>
      <c r="K22" s="21"/>
      <c r="L22" s="21"/>
      <c r="M22" s="21"/>
      <c r="N22" s="35"/>
      <c r="O22" s="35"/>
      <c r="P22" s="35"/>
      <c r="Q22" s="21"/>
      <c r="R22" s="21"/>
      <c r="S22" s="21"/>
      <c r="T22" s="22" t="s">
        <v>127</v>
      </c>
      <c r="U22" s="20" t="s">
        <v>107</v>
      </c>
    </row>
    <row r="23" spans="1:21" ht="75">
      <c r="A23" s="12"/>
      <c r="B23" s="19"/>
      <c r="C23" s="20" t="s">
        <v>39</v>
      </c>
      <c r="D23" s="31">
        <f t="shared" si="1"/>
        <v>235</v>
      </c>
      <c r="E23" s="21"/>
      <c r="F23" s="21"/>
      <c r="G23" s="21"/>
      <c r="H23" s="21"/>
      <c r="I23" s="21"/>
      <c r="J23" s="21"/>
      <c r="K23" s="21"/>
      <c r="L23" s="21"/>
      <c r="M23" s="21"/>
      <c r="N23" s="35"/>
      <c r="O23" s="35"/>
      <c r="P23" s="35"/>
      <c r="Q23" s="21"/>
      <c r="R23" s="21"/>
      <c r="S23" s="21">
        <v>235</v>
      </c>
      <c r="T23" s="22" t="s">
        <v>127</v>
      </c>
      <c r="U23" s="20" t="s">
        <v>97</v>
      </c>
    </row>
    <row r="24" spans="1:21" ht="234.75" customHeight="1">
      <c r="A24" s="12"/>
      <c r="B24" s="4" t="s">
        <v>11</v>
      </c>
      <c r="C24" s="20" t="s">
        <v>33</v>
      </c>
      <c r="D24" s="31">
        <f t="shared" si="1"/>
        <v>0.6000000000000001</v>
      </c>
      <c r="E24" s="21"/>
      <c r="F24" s="21"/>
      <c r="G24" s="21"/>
      <c r="H24" s="21"/>
      <c r="I24" s="21"/>
      <c r="J24" s="21"/>
      <c r="K24" s="21"/>
      <c r="L24" s="21"/>
      <c r="M24" s="21"/>
      <c r="N24" s="35"/>
      <c r="O24" s="35"/>
      <c r="P24" s="35"/>
      <c r="Q24" s="21">
        <v>0.06</v>
      </c>
      <c r="R24" s="21"/>
      <c r="S24" s="21">
        <v>0.54</v>
      </c>
      <c r="T24" s="22" t="s">
        <v>127</v>
      </c>
      <c r="U24" s="20" t="s">
        <v>118</v>
      </c>
    </row>
    <row r="25" spans="1:21" ht="54" customHeight="1">
      <c r="A25" s="12"/>
      <c r="B25" s="4" t="s">
        <v>12</v>
      </c>
      <c r="C25" s="20"/>
      <c r="D25" s="31">
        <f t="shared" si="1"/>
        <v>0</v>
      </c>
      <c r="E25" s="21"/>
      <c r="F25" s="21"/>
      <c r="G25" s="21"/>
      <c r="H25" s="21"/>
      <c r="I25" s="21"/>
      <c r="J25" s="21"/>
      <c r="K25" s="21"/>
      <c r="L25" s="21"/>
      <c r="M25" s="21"/>
      <c r="N25" s="35"/>
      <c r="O25" s="35"/>
      <c r="P25" s="35"/>
      <c r="Q25" s="21"/>
      <c r="R25" s="21"/>
      <c r="S25" s="21"/>
      <c r="T25" s="22"/>
      <c r="U25" s="20"/>
    </row>
    <row r="26" spans="1:21" ht="19.5" thickBot="1">
      <c r="A26" s="24"/>
      <c r="B26" s="36"/>
      <c r="C26" s="26" t="s">
        <v>16</v>
      </c>
      <c r="D26" s="27">
        <f>SUM(D14:D25)</f>
        <v>318.20000000000005</v>
      </c>
      <c r="E26" s="27">
        <f aca="true" t="shared" si="2" ref="E26:S26">SUM(E14:E25)</f>
        <v>0.06</v>
      </c>
      <c r="F26" s="27"/>
      <c r="G26" s="27">
        <f t="shared" si="2"/>
        <v>0.54</v>
      </c>
      <c r="H26" s="27"/>
      <c r="I26" s="27"/>
      <c r="J26" s="27"/>
      <c r="K26" s="27"/>
      <c r="L26" s="27"/>
      <c r="M26" s="27"/>
      <c r="N26" s="27"/>
      <c r="O26" s="27">
        <f t="shared" si="2"/>
        <v>0.05</v>
      </c>
      <c r="P26" s="27">
        <f t="shared" si="2"/>
        <v>0.95</v>
      </c>
      <c r="Q26" s="27">
        <f t="shared" si="2"/>
        <v>0.06</v>
      </c>
      <c r="R26" s="27">
        <f t="shared" si="2"/>
        <v>0.05</v>
      </c>
      <c r="S26" s="27"/>
      <c r="T26" s="28"/>
      <c r="U26" s="26"/>
    </row>
    <row r="27" spans="1:21" ht="75">
      <c r="A27" s="19" t="s">
        <v>40</v>
      </c>
      <c r="B27" s="29" t="s">
        <v>10</v>
      </c>
      <c r="C27" s="30" t="s">
        <v>41</v>
      </c>
      <c r="D27" s="31">
        <f>SUM(E27:S27)</f>
        <v>55</v>
      </c>
      <c r="E27" s="32"/>
      <c r="F27" s="32"/>
      <c r="G27" s="32"/>
      <c r="H27" s="32"/>
      <c r="I27" s="32"/>
      <c r="J27" s="32"/>
      <c r="K27" s="32"/>
      <c r="L27" s="32">
        <v>2.75</v>
      </c>
      <c r="M27" s="32">
        <v>52.25</v>
      </c>
      <c r="N27" s="32"/>
      <c r="O27" s="32"/>
      <c r="P27" s="32"/>
      <c r="Q27" s="32"/>
      <c r="R27" s="32"/>
      <c r="S27" s="32"/>
      <c r="T27" s="33" t="s">
        <v>127</v>
      </c>
      <c r="U27" s="30" t="s">
        <v>97</v>
      </c>
    </row>
    <row r="28" spans="1:21" ht="236.25" customHeight="1">
      <c r="A28" s="6"/>
      <c r="B28" s="17"/>
      <c r="C28" s="4" t="s">
        <v>43</v>
      </c>
      <c r="D28" s="31">
        <f>SUM(E28:S28)</f>
        <v>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 t="s">
        <v>127</v>
      </c>
      <c r="U28" s="4" t="s">
        <v>111</v>
      </c>
    </row>
    <row r="29" spans="1:21" ht="75">
      <c r="A29" s="6"/>
      <c r="B29" s="19"/>
      <c r="C29" s="4" t="s">
        <v>42</v>
      </c>
      <c r="D29" s="31">
        <f>SUM(E29:S29)</f>
        <v>2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>
        <v>2</v>
      </c>
      <c r="T29" s="16" t="s">
        <v>127</v>
      </c>
      <c r="U29" s="4" t="s">
        <v>97</v>
      </c>
    </row>
    <row r="30" spans="1:21" ht="56.25">
      <c r="A30" s="12"/>
      <c r="B30" s="4" t="s">
        <v>11</v>
      </c>
      <c r="C30" s="20"/>
      <c r="D30" s="31">
        <f>SUM(E30:S30)</f>
        <v>0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2"/>
      <c r="U30" s="20"/>
    </row>
    <row r="31" spans="1:21" ht="75">
      <c r="A31" s="12"/>
      <c r="B31" s="4" t="s">
        <v>12</v>
      </c>
      <c r="C31" s="20"/>
      <c r="D31" s="31">
        <f>SUM(E31:S31)</f>
        <v>0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2"/>
      <c r="U31" s="20"/>
    </row>
    <row r="32" spans="1:21" ht="19.5" thickBot="1">
      <c r="A32" s="24"/>
      <c r="B32" s="37"/>
      <c r="C32" s="26" t="s">
        <v>16</v>
      </c>
      <c r="D32" s="27">
        <f>SUM(D27:D31)</f>
        <v>57</v>
      </c>
      <c r="E32" s="27"/>
      <c r="F32" s="27"/>
      <c r="G32" s="27"/>
      <c r="H32" s="27"/>
      <c r="I32" s="27"/>
      <c r="J32" s="27"/>
      <c r="K32" s="27"/>
      <c r="L32" s="27">
        <f>SUM(L27:L31)</f>
        <v>2.75</v>
      </c>
      <c r="M32" s="27">
        <f>SUM(M27:M31)</f>
        <v>52.25</v>
      </c>
      <c r="N32" s="27"/>
      <c r="O32" s="27"/>
      <c r="P32" s="27"/>
      <c r="Q32" s="27"/>
      <c r="R32" s="27"/>
      <c r="S32" s="27">
        <f>SUM(S27:S31)</f>
        <v>2</v>
      </c>
      <c r="T32" s="28"/>
      <c r="U32" s="26"/>
    </row>
    <row r="33" spans="1:21" ht="186" customHeight="1">
      <c r="A33" s="19" t="s">
        <v>14</v>
      </c>
      <c r="B33" s="29" t="s">
        <v>10</v>
      </c>
      <c r="C33" s="30" t="s">
        <v>44</v>
      </c>
      <c r="D33" s="31">
        <f>SUM(E33:S33)</f>
        <v>0</v>
      </c>
      <c r="E33" s="38"/>
      <c r="F33" s="38"/>
      <c r="G33" s="38"/>
      <c r="H33" s="38"/>
      <c r="I33" s="38"/>
      <c r="J33" s="38"/>
      <c r="K33" s="32"/>
      <c r="L33" s="32"/>
      <c r="M33" s="32"/>
      <c r="N33" s="32"/>
      <c r="O33" s="32"/>
      <c r="P33" s="32"/>
      <c r="Q33" s="32"/>
      <c r="R33" s="32"/>
      <c r="S33" s="32"/>
      <c r="T33" s="33" t="s">
        <v>127</v>
      </c>
      <c r="U33" s="30" t="s">
        <v>111</v>
      </c>
    </row>
    <row r="34" spans="1:21" ht="75">
      <c r="A34" s="6"/>
      <c r="B34" s="17"/>
      <c r="C34" s="4" t="s">
        <v>45</v>
      </c>
      <c r="D34" s="31">
        <f aca="true" t="shared" si="3" ref="D34:D41">SUM(E34:S34)</f>
        <v>2</v>
      </c>
      <c r="E34" s="18"/>
      <c r="F34" s="18"/>
      <c r="G34" s="18"/>
      <c r="H34" s="15"/>
      <c r="I34" s="15"/>
      <c r="J34" s="15"/>
      <c r="K34" s="15"/>
      <c r="L34" s="15"/>
      <c r="M34" s="15"/>
      <c r="N34" s="15"/>
      <c r="O34" s="15"/>
      <c r="P34" s="15">
        <v>2</v>
      </c>
      <c r="Q34" s="15"/>
      <c r="R34" s="15"/>
      <c r="S34" s="15"/>
      <c r="T34" s="22" t="s">
        <v>127</v>
      </c>
      <c r="U34" s="20"/>
    </row>
    <row r="35" spans="1:21" ht="262.5" customHeight="1">
      <c r="A35" s="6"/>
      <c r="B35" s="17"/>
      <c r="C35" s="4" t="s">
        <v>46</v>
      </c>
      <c r="D35" s="31">
        <f t="shared" si="3"/>
        <v>0.55</v>
      </c>
      <c r="E35" s="18"/>
      <c r="F35" s="18"/>
      <c r="G35" s="18"/>
      <c r="H35" s="15">
        <v>0.05</v>
      </c>
      <c r="I35" s="15"/>
      <c r="J35" s="15">
        <v>0.5</v>
      </c>
      <c r="K35" s="15"/>
      <c r="L35" s="15"/>
      <c r="M35" s="15"/>
      <c r="N35" s="15"/>
      <c r="O35" s="15"/>
      <c r="P35" s="15"/>
      <c r="Q35" s="15"/>
      <c r="R35" s="15"/>
      <c r="S35" s="39"/>
      <c r="T35" s="40" t="s">
        <v>127</v>
      </c>
      <c r="U35" s="4" t="s">
        <v>119</v>
      </c>
    </row>
    <row r="36" spans="1:21" ht="64.5" customHeight="1">
      <c r="A36" s="6"/>
      <c r="B36" s="17"/>
      <c r="C36" s="4" t="s">
        <v>50</v>
      </c>
      <c r="D36" s="31">
        <f>SUM(E36:S36)</f>
        <v>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33" t="s">
        <v>105</v>
      </c>
      <c r="U36" s="30" t="s">
        <v>108</v>
      </c>
    </row>
    <row r="37" spans="1:21" ht="79.5" customHeight="1">
      <c r="A37" s="6"/>
      <c r="B37" s="19"/>
      <c r="C37" s="4" t="s">
        <v>146</v>
      </c>
      <c r="D37" s="31">
        <v>0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39"/>
      <c r="T37" s="33"/>
      <c r="U37" s="30" t="s">
        <v>109</v>
      </c>
    </row>
    <row r="38" spans="1:21" ht="56.25">
      <c r="A38" s="6"/>
      <c r="B38" s="30" t="s">
        <v>11</v>
      </c>
      <c r="C38" s="4"/>
      <c r="D38" s="31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39"/>
      <c r="T38" s="33"/>
      <c r="U38" s="30"/>
    </row>
    <row r="39" spans="1:21" ht="37.5">
      <c r="A39" s="6"/>
      <c r="B39" s="12" t="s">
        <v>12</v>
      </c>
      <c r="C39" s="4" t="s">
        <v>47</v>
      </c>
      <c r="D39" s="31">
        <f t="shared" si="3"/>
        <v>0.02</v>
      </c>
      <c r="E39" s="18"/>
      <c r="F39" s="18"/>
      <c r="G39" s="18"/>
      <c r="H39" s="15"/>
      <c r="I39" s="15"/>
      <c r="J39" s="15"/>
      <c r="K39" s="15">
        <v>0.02</v>
      </c>
      <c r="L39" s="15"/>
      <c r="M39" s="15"/>
      <c r="N39" s="15"/>
      <c r="O39" s="15"/>
      <c r="P39" s="15"/>
      <c r="Q39" s="15"/>
      <c r="R39" s="15"/>
      <c r="S39" s="39"/>
      <c r="T39" s="16" t="s">
        <v>128</v>
      </c>
      <c r="U39" s="4"/>
    </row>
    <row r="40" spans="1:21" ht="81.75" customHeight="1">
      <c r="A40" s="6"/>
      <c r="B40" s="17"/>
      <c r="C40" s="4" t="s">
        <v>48</v>
      </c>
      <c r="D40" s="31">
        <f>SUM(E40:S40)</f>
        <v>3</v>
      </c>
      <c r="E40" s="15">
        <v>0.5</v>
      </c>
      <c r="F40" s="41"/>
      <c r="G40" s="15"/>
      <c r="H40" s="15">
        <v>0.5</v>
      </c>
      <c r="I40" s="41"/>
      <c r="J40" s="15"/>
      <c r="K40" s="15">
        <v>0.6</v>
      </c>
      <c r="L40" s="41"/>
      <c r="M40" s="15"/>
      <c r="N40" s="15">
        <v>0.7</v>
      </c>
      <c r="O40" s="41"/>
      <c r="P40" s="15"/>
      <c r="Q40" s="15">
        <v>0.7</v>
      </c>
      <c r="R40" s="41"/>
      <c r="S40" s="39"/>
      <c r="T40" s="16" t="s">
        <v>128</v>
      </c>
      <c r="U40" s="40"/>
    </row>
    <row r="41" spans="1:21" ht="75">
      <c r="A41" s="6"/>
      <c r="B41" s="19"/>
      <c r="C41" s="4" t="s">
        <v>49</v>
      </c>
      <c r="D41" s="31">
        <f t="shared" si="3"/>
        <v>0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39"/>
      <c r="T41" s="16" t="s">
        <v>128</v>
      </c>
      <c r="U41" s="40"/>
    </row>
    <row r="42" spans="1:21" ht="19.5" thickBot="1">
      <c r="A42" s="24"/>
      <c r="B42" s="25"/>
      <c r="C42" s="26" t="s">
        <v>16</v>
      </c>
      <c r="D42" s="31">
        <f>SUM(D33:D41)</f>
        <v>5.57</v>
      </c>
      <c r="E42" s="31">
        <f aca="true" t="shared" si="4" ref="E42:Q42">SUM(E33:E41)</f>
        <v>0.5</v>
      </c>
      <c r="F42" s="31"/>
      <c r="G42" s="31"/>
      <c r="H42" s="31">
        <f t="shared" si="4"/>
        <v>0.55</v>
      </c>
      <c r="I42" s="31"/>
      <c r="J42" s="31">
        <f t="shared" si="4"/>
        <v>0.5</v>
      </c>
      <c r="K42" s="31">
        <f t="shared" si="4"/>
        <v>0.62</v>
      </c>
      <c r="L42" s="31"/>
      <c r="M42" s="31"/>
      <c r="N42" s="31">
        <f t="shared" si="4"/>
        <v>0.7</v>
      </c>
      <c r="O42" s="31"/>
      <c r="P42" s="31">
        <f t="shared" si="4"/>
        <v>2</v>
      </c>
      <c r="Q42" s="31">
        <f t="shared" si="4"/>
        <v>0.7</v>
      </c>
      <c r="R42" s="31"/>
      <c r="S42" s="31"/>
      <c r="T42" s="28"/>
      <c r="U42" s="26"/>
    </row>
    <row r="43" spans="1:21" ht="82.5" customHeight="1">
      <c r="A43" s="19" t="s">
        <v>51</v>
      </c>
      <c r="B43" s="30" t="s">
        <v>10</v>
      </c>
      <c r="C43" s="30" t="s">
        <v>52</v>
      </c>
      <c r="D43" s="31">
        <f>SUM(E43:S43)</f>
        <v>0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3" t="s">
        <v>127</v>
      </c>
      <c r="U43" s="30" t="s">
        <v>109</v>
      </c>
    </row>
    <row r="44" spans="1:21" ht="93" customHeight="1">
      <c r="A44" s="6"/>
      <c r="B44" s="12" t="s">
        <v>11</v>
      </c>
      <c r="C44" s="4" t="s">
        <v>53</v>
      </c>
      <c r="D44" s="31">
        <f>SUM(E44:S44)</f>
        <v>0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 t="s">
        <v>127</v>
      </c>
      <c r="U44" s="4"/>
    </row>
    <row r="45" spans="1:21" ht="93.75">
      <c r="A45" s="6"/>
      <c r="B45" s="19"/>
      <c r="C45" s="4" t="s">
        <v>55</v>
      </c>
      <c r="D45" s="31">
        <f>SUM(E45:S45)</f>
        <v>1.45</v>
      </c>
      <c r="E45" s="15"/>
      <c r="F45" s="15">
        <v>0.29</v>
      </c>
      <c r="G45" s="15"/>
      <c r="H45" s="15"/>
      <c r="I45" s="15">
        <v>0.29</v>
      </c>
      <c r="J45" s="15"/>
      <c r="K45" s="15"/>
      <c r="L45" s="15">
        <v>0.29</v>
      </c>
      <c r="M45" s="15"/>
      <c r="N45" s="15"/>
      <c r="O45" s="15">
        <v>0.29</v>
      </c>
      <c r="P45" s="15"/>
      <c r="Q45" s="15"/>
      <c r="R45" s="15">
        <v>0.29</v>
      </c>
      <c r="S45" s="15"/>
      <c r="T45" s="16" t="s">
        <v>127</v>
      </c>
      <c r="U45" s="4"/>
    </row>
    <row r="46" spans="1:21" ht="75">
      <c r="A46" s="12"/>
      <c r="B46" s="4" t="s">
        <v>12</v>
      </c>
      <c r="C46" s="4" t="s">
        <v>54</v>
      </c>
      <c r="D46" s="31">
        <f>SUM(E46:S46)</f>
        <v>0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 t="s">
        <v>128</v>
      </c>
      <c r="U46" s="4"/>
    </row>
    <row r="47" spans="1:21" ht="19.5" thickBot="1">
      <c r="A47" s="24"/>
      <c r="B47" s="25"/>
      <c r="C47" s="26" t="s">
        <v>16</v>
      </c>
      <c r="D47" s="27">
        <f>SUM(D43:D45)</f>
        <v>1.45</v>
      </c>
      <c r="E47" s="27">
        <f aca="true" t="shared" si="5" ref="E47:S47">SUM(E43:E45)</f>
        <v>0</v>
      </c>
      <c r="F47" s="27">
        <f t="shared" si="5"/>
        <v>0.29</v>
      </c>
      <c r="G47" s="27">
        <f t="shared" si="5"/>
        <v>0</v>
      </c>
      <c r="H47" s="27">
        <f t="shared" si="5"/>
        <v>0</v>
      </c>
      <c r="I47" s="27">
        <f t="shared" si="5"/>
        <v>0.29</v>
      </c>
      <c r="J47" s="27">
        <f t="shared" si="5"/>
        <v>0</v>
      </c>
      <c r="K47" s="27">
        <f t="shared" si="5"/>
        <v>0</v>
      </c>
      <c r="L47" s="27">
        <f t="shared" si="5"/>
        <v>0.29</v>
      </c>
      <c r="M47" s="27">
        <f t="shared" si="5"/>
        <v>0</v>
      </c>
      <c r="N47" s="27">
        <f t="shared" si="5"/>
        <v>0</v>
      </c>
      <c r="O47" s="27">
        <f t="shared" si="5"/>
        <v>0.29</v>
      </c>
      <c r="P47" s="27">
        <f t="shared" si="5"/>
        <v>0</v>
      </c>
      <c r="Q47" s="27">
        <f t="shared" si="5"/>
        <v>0</v>
      </c>
      <c r="R47" s="27">
        <f t="shared" si="5"/>
        <v>0.29</v>
      </c>
      <c r="S47" s="27">
        <f t="shared" si="5"/>
        <v>0</v>
      </c>
      <c r="T47" s="28"/>
      <c r="U47" s="26"/>
    </row>
    <row r="48" spans="1:21" ht="198" customHeight="1">
      <c r="A48" s="29" t="s">
        <v>23</v>
      </c>
      <c r="B48" s="42" t="s">
        <v>10</v>
      </c>
      <c r="C48" s="4" t="s">
        <v>58</v>
      </c>
      <c r="D48" s="13">
        <f aca="true" t="shared" si="6" ref="D48:D59">SUM(E48:S48)</f>
        <v>0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 t="s">
        <v>127</v>
      </c>
      <c r="U48" s="4" t="s">
        <v>112</v>
      </c>
    </row>
    <row r="49" spans="1:21" ht="243.75">
      <c r="A49" s="17"/>
      <c r="B49" s="43"/>
      <c r="C49" s="20" t="s">
        <v>67</v>
      </c>
      <c r="D49" s="13">
        <f t="shared" si="6"/>
        <v>0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2" t="s">
        <v>127</v>
      </c>
      <c r="U49" s="20" t="s">
        <v>122</v>
      </c>
    </row>
    <row r="50" spans="1:21" ht="75">
      <c r="A50" s="17"/>
      <c r="B50" s="44"/>
      <c r="C50" s="20" t="s">
        <v>82</v>
      </c>
      <c r="D50" s="13">
        <f t="shared" si="6"/>
        <v>0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2" t="s">
        <v>127</v>
      </c>
      <c r="U50" s="20" t="s">
        <v>98</v>
      </c>
    </row>
    <row r="51" spans="1:21" ht="131.25">
      <c r="A51" s="17"/>
      <c r="B51" s="45" t="s">
        <v>11</v>
      </c>
      <c r="C51" s="4" t="s">
        <v>92</v>
      </c>
      <c r="D51" s="13">
        <f t="shared" si="6"/>
        <v>0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6" t="s">
        <v>127</v>
      </c>
      <c r="U51" s="4" t="s">
        <v>113</v>
      </c>
    </row>
    <row r="52" spans="1:21" ht="125.25" customHeight="1">
      <c r="A52" s="17"/>
      <c r="B52" s="43"/>
      <c r="C52" s="4" t="s">
        <v>59</v>
      </c>
      <c r="D52" s="13">
        <f t="shared" si="6"/>
        <v>2.75</v>
      </c>
      <c r="E52" s="15"/>
      <c r="F52" s="15"/>
      <c r="G52" s="15">
        <v>0.55</v>
      </c>
      <c r="H52" s="15"/>
      <c r="I52" s="15"/>
      <c r="J52" s="15">
        <v>0.55</v>
      </c>
      <c r="K52" s="15"/>
      <c r="L52" s="15"/>
      <c r="M52" s="15">
        <v>0.55</v>
      </c>
      <c r="N52" s="15"/>
      <c r="O52" s="15"/>
      <c r="P52" s="15">
        <v>0.55</v>
      </c>
      <c r="Q52" s="15"/>
      <c r="R52" s="15"/>
      <c r="S52" s="15">
        <v>0.55</v>
      </c>
      <c r="T52" s="16" t="s">
        <v>127</v>
      </c>
      <c r="U52" s="4" t="s">
        <v>114</v>
      </c>
    </row>
    <row r="53" spans="1:21" ht="227.25" customHeight="1">
      <c r="A53" s="17"/>
      <c r="B53" s="43"/>
      <c r="C53" s="20" t="s">
        <v>64</v>
      </c>
      <c r="D53" s="13">
        <f t="shared" si="6"/>
        <v>0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2" t="s">
        <v>127</v>
      </c>
      <c r="U53" s="20" t="s">
        <v>120</v>
      </c>
    </row>
    <row r="54" spans="1:21" ht="150">
      <c r="A54" s="17"/>
      <c r="B54" s="43"/>
      <c r="C54" s="20" t="s">
        <v>65</v>
      </c>
      <c r="D54" s="13">
        <f t="shared" si="6"/>
        <v>0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2" t="s">
        <v>127</v>
      </c>
      <c r="U54" s="20" t="s">
        <v>111</v>
      </c>
    </row>
    <row r="55" spans="1:21" ht="139.5" customHeight="1">
      <c r="A55" s="17"/>
      <c r="B55" s="43"/>
      <c r="C55" s="20" t="s">
        <v>68</v>
      </c>
      <c r="D55" s="13">
        <f t="shared" si="6"/>
        <v>0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2" t="s">
        <v>127</v>
      </c>
      <c r="U55" s="20" t="s">
        <v>130</v>
      </c>
    </row>
    <row r="56" spans="1:21" ht="131.25">
      <c r="A56" s="17"/>
      <c r="B56" s="43"/>
      <c r="C56" s="20" t="s">
        <v>69</v>
      </c>
      <c r="D56" s="13">
        <f t="shared" si="6"/>
        <v>2.25</v>
      </c>
      <c r="E56" s="21"/>
      <c r="F56" s="21">
        <v>2.25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2" t="s">
        <v>127</v>
      </c>
      <c r="U56" s="20"/>
    </row>
    <row r="57" spans="1:21" ht="75">
      <c r="A57" s="17"/>
      <c r="B57" s="43"/>
      <c r="C57" s="20" t="s">
        <v>70</v>
      </c>
      <c r="D57" s="13">
        <f t="shared" si="6"/>
        <v>0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2" t="s">
        <v>127</v>
      </c>
      <c r="U57" s="20"/>
    </row>
    <row r="58" spans="1:21" ht="131.25">
      <c r="A58" s="17"/>
      <c r="B58" s="43"/>
      <c r="C58" s="20" t="s">
        <v>75</v>
      </c>
      <c r="D58" s="13">
        <f t="shared" si="6"/>
        <v>2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>
        <v>2</v>
      </c>
      <c r="P58" s="21"/>
      <c r="Q58" s="21"/>
      <c r="R58" s="21"/>
      <c r="S58" s="21"/>
      <c r="T58" s="22" t="s">
        <v>127</v>
      </c>
      <c r="U58" s="20"/>
    </row>
    <row r="59" spans="1:21" ht="56.25">
      <c r="A59" s="17"/>
      <c r="B59" s="12" t="s">
        <v>12</v>
      </c>
      <c r="C59" s="4" t="s">
        <v>24</v>
      </c>
      <c r="D59" s="13">
        <f t="shared" si="6"/>
        <v>13.854999999999999</v>
      </c>
      <c r="E59" s="15">
        <v>3.222</v>
      </c>
      <c r="F59" s="15">
        <v>0</v>
      </c>
      <c r="G59" s="15">
        <v>4</v>
      </c>
      <c r="H59" s="15">
        <v>3.309</v>
      </c>
      <c r="I59" s="15">
        <v>0</v>
      </c>
      <c r="J59" s="15">
        <v>0</v>
      </c>
      <c r="K59" s="15">
        <v>3.324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6" t="s">
        <v>128</v>
      </c>
      <c r="U59" s="4"/>
    </row>
    <row r="60" spans="1:21" ht="56.25">
      <c r="A60" s="17"/>
      <c r="B60" s="17"/>
      <c r="C60" s="4" t="s">
        <v>56</v>
      </c>
      <c r="D60" s="13">
        <f aca="true" t="shared" si="7" ref="D60:D89">SUM(E60:S60)</f>
        <v>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6" t="s">
        <v>128</v>
      </c>
      <c r="U60" s="4"/>
    </row>
    <row r="61" spans="1:21" ht="56.25">
      <c r="A61" s="17"/>
      <c r="B61" s="17"/>
      <c r="C61" s="4" t="s">
        <v>57</v>
      </c>
      <c r="D61" s="46">
        <f t="shared" si="7"/>
        <v>0.005</v>
      </c>
      <c r="E61" s="47">
        <v>0.005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6" t="s">
        <v>128</v>
      </c>
      <c r="U61" s="4"/>
    </row>
    <row r="62" spans="1:21" ht="194.25" customHeight="1">
      <c r="A62" s="17"/>
      <c r="B62" s="17"/>
      <c r="C62" s="20" t="s">
        <v>60</v>
      </c>
      <c r="D62" s="13">
        <f t="shared" si="7"/>
        <v>0.05</v>
      </c>
      <c r="E62" s="21">
        <v>0.05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2" t="s">
        <v>128</v>
      </c>
      <c r="U62" s="20" t="s">
        <v>93</v>
      </c>
    </row>
    <row r="63" spans="1:21" ht="201.75" customHeight="1">
      <c r="A63" s="17"/>
      <c r="B63" s="17"/>
      <c r="C63" s="20" t="s">
        <v>61</v>
      </c>
      <c r="D63" s="13">
        <f t="shared" si="7"/>
        <v>0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2" t="s">
        <v>128</v>
      </c>
      <c r="U63" s="20" t="s">
        <v>93</v>
      </c>
    </row>
    <row r="64" spans="1:21" ht="84.75" customHeight="1">
      <c r="A64" s="17"/>
      <c r="B64" s="17"/>
      <c r="C64" s="20" t="s">
        <v>62</v>
      </c>
      <c r="D64" s="13">
        <f t="shared" si="7"/>
        <v>0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0" t="s">
        <v>128</v>
      </c>
      <c r="U64" s="20" t="s">
        <v>115</v>
      </c>
    </row>
    <row r="65" spans="1:21" ht="112.5" customHeight="1">
      <c r="A65" s="17"/>
      <c r="B65" s="17"/>
      <c r="C65" s="20" t="s">
        <v>63</v>
      </c>
      <c r="D65" s="13">
        <f t="shared" si="7"/>
        <v>4.589</v>
      </c>
      <c r="E65" s="21"/>
      <c r="F65" s="21">
        <v>4.589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2" t="s">
        <v>128</v>
      </c>
      <c r="U65" s="20" t="s">
        <v>121</v>
      </c>
    </row>
    <row r="66" spans="1:21" ht="75">
      <c r="A66" s="17"/>
      <c r="B66" s="17"/>
      <c r="C66" s="20" t="s">
        <v>66</v>
      </c>
      <c r="D66" s="46">
        <f t="shared" si="7"/>
        <v>0.004</v>
      </c>
      <c r="E66" s="48">
        <v>0.004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2" t="s">
        <v>128</v>
      </c>
      <c r="U66" s="20"/>
    </row>
    <row r="67" spans="1:21" ht="75">
      <c r="A67" s="17"/>
      <c r="B67" s="17"/>
      <c r="C67" s="20" t="s">
        <v>71</v>
      </c>
      <c r="D67" s="13">
        <f>SUM(E67:S67)</f>
        <v>0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2" t="s">
        <v>128</v>
      </c>
      <c r="U67" s="20"/>
    </row>
    <row r="68" spans="1:21" ht="112.5">
      <c r="A68" s="17"/>
      <c r="B68" s="17"/>
      <c r="C68" s="20" t="s">
        <v>143</v>
      </c>
      <c r="D68" s="46">
        <f t="shared" si="7"/>
        <v>2.595</v>
      </c>
      <c r="E68" s="48">
        <v>2.595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2" t="s">
        <v>129</v>
      </c>
      <c r="U68" s="20"/>
    </row>
    <row r="69" spans="1:21" ht="56.25">
      <c r="A69" s="17"/>
      <c r="B69" s="17"/>
      <c r="C69" s="20" t="s">
        <v>72</v>
      </c>
      <c r="D69" s="13">
        <f t="shared" si="7"/>
        <v>1.4</v>
      </c>
      <c r="E69" s="21">
        <v>0.4</v>
      </c>
      <c r="F69" s="21"/>
      <c r="G69" s="21">
        <v>1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2" t="s">
        <v>128</v>
      </c>
      <c r="U69" s="20"/>
    </row>
    <row r="70" spans="1:21" ht="225">
      <c r="A70" s="17"/>
      <c r="B70" s="17"/>
      <c r="C70" s="20" t="s">
        <v>144</v>
      </c>
      <c r="D70" s="13">
        <f t="shared" si="7"/>
        <v>1.09</v>
      </c>
      <c r="E70" s="20">
        <v>0.054</v>
      </c>
      <c r="F70" s="20">
        <v>0</v>
      </c>
      <c r="G70" s="20">
        <v>1.036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2" t="s">
        <v>128</v>
      </c>
      <c r="U70" s="20"/>
    </row>
    <row r="71" spans="1:21" ht="93.75">
      <c r="A71" s="17"/>
      <c r="B71" s="17"/>
      <c r="C71" s="20" t="s">
        <v>145</v>
      </c>
      <c r="D71" s="13">
        <f t="shared" si="7"/>
        <v>0.1</v>
      </c>
      <c r="E71" s="21">
        <v>0.1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2" t="s">
        <v>128</v>
      </c>
      <c r="U71" s="20"/>
    </row>
    <row r="72" spans="1:21" ht="150">
      <c r="A72" s="17"/>
      <c r="B72" s="17"/>
      <c r="C72" s="20" t="s">
        <v>73</v>
      </c>
      <c r="D72" s="13">
        <f t="shared" si="7"/>
        <v>0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2" t="s">
        <v>128</v>
      </c>
      <c r="U72" s="20"/>
    </row>
    <row r="73" spans="1:21" ht="243.75">
      <c r="A73" s="17"/>
      <c r="B73" s="17"/>
      <c r="C73" s="20" t="s">
        <v>74</v>
      </c>
      <c r="D73" s="13">
        <f t="shared" si="7"/>
        <v>0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2" t="s">
        <v>128</v>
      </c>
      <c r="U73" s="20"/>
    </row>
    <row r="74" spans="1:21" ht="93.75">
      <c r="A74" s="17"/>
      <c r="B74" s="17"/>
      <c r="C74" s="20" t="s">
        <v>76</v>
      </c>
      <c r="D74" s="13">
        <f t="shared" si="7"/>
        <v>0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2" t="s">
        <v>128</v>
      </c>
      <c r="U74" s="20"/>
    </row>
    <row r="75" spans="1:21" ht="37.5">
      <c r="A75" s="17"/>
      <c r="B75" s="17"/>
      <c r="C75" s="20" t="s">
        <v>77</v>
      </c>
      <c r="D75" s="13">
        <f t="shared" si="7"/>
        <v>0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2" t="s">
        <v>129</v>
      </c>
      <c r="U75" s="20" t="s">
        <v>115</v>
      </c>
    </row>
    <row r="76" spans="1:21" ht="207" customHeight="1">
      <c r="A76" s="17"/>
      <c r="B76" s="17"/>
      <c r="C76" s="20" t="s">
        <v>78</v>
      </c>
      <c r="D76" s="13">
        <f t="shared" si="7"/>
        <v>0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2" t="s">
        <v>128</v>
      </c>
      <c r="U76" s="20" t="s">
        <v>94</v>
      </c>
    </row>
    <row r="77" spans="1:21" ht="23.25" customHeight="1">
      <c r="A77" s="17"/>
      <c r="B77" s="17"/>
      <c r="C77" s="20" t="s">
        <v>79</v>
      </c>
      <c r="D77" s="13">
        <f t="shared" si="7"/>
        <v>0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2" t="s">
        <v>128</v>
      </c>
      <c r="U77" s="20"/>
    </row>
    <row r="78" spans="1:21" ht="93.75">
      <c r="A78" s="17"/>
      <c r="B78" s="17"/>
      <c r="C78" s="20" t="s">
        <v>80</v>
      </c>
      <c r="D78" s="13">
        <f t="shared" si="7"/>
        <v>0</v>
      </c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2" t="s">
        <v>129</v>
      </c>
      <c r="U78" s="20" t="s">
        <v>105</v>
      </c>
    </row>
    <row r="79" spans="1:21" ht="77.25" customHeight="1">
      <c r="A79" s="17"/>
      <c r="B79" s="17"/>
      <c r="C79" s="20" t="s">
        <v>81</v>
      </c>
      <c r="D79" s="13">
        <f t="shared" si="7"/>
        <v>0</v>
      </c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2" t="s">
        <v>129</v>
      </c>
      <c r="U79" s="20" t="s">
        <v>123</v>
      </c>
    </row>
    <row r="80" spans="1:21" ht="318.75">
      <c r="A80" s="17"/>
      <c r="B80" s="17"/>
      <c r="C80" s="20" t="s">
        <v>83</v>
      </c>
      <c r="D80" s="13">
        <f t="shared" si="7"/>
        <v>0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2" t="s">
        <v>128</v>
      </c>
      <c r="U80" s="20"/>
    </row>
    <row r="81" spans="1:21" ht="318.75">
      <c r="A81" s="17"/>
      <c r="B81" s="17"/>
      <c r="C81" s="20" t="s">
        <v>84</v>
      </c>
      <c r="D81" s="13">
        <f t="shared" si="7"/>
        <v>0</v>
      </c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2" t="s">
        <v>128</v>
      </c>
      <c r="U81" s="20"/>
    </row>
    <row r="82" spans="1:21" ht="187.5">
      <c r="A82" s="17"/>
      <c r="B82" s="17"/>
      <c r="C82" s="20" t="s">
        <v>85</v>
      </c>
      <c r="D82" s="13">
        <f t="shared" si="7"/>
        <v>0</v>
      </c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2" t="s">
        <v>128</v>
      </c>
      <c r="U82" s="20"/>
    </row>
    <row r="83" spans="1:21" ht="93.75">
      <c r="A83" s="17"/>
      <c r="B83" s="17"/>
      <c r="C83" s="20" t="s">
        <v>86</v>
      </c>
      <c r="D83" s="13">
        <f t="shared" si="7"/>
        <v>0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2" t="s">
        <v>128</v>
      </c>
      <c r="U83" s="20"/>
    </row>
    <row r="84" spans="1:21" ht="150">
      <c r="A84" s="17"/>
      <c r="B84" s="17"/>
      <c r="C84" s="20" t="s">
        <v>87</v>
      </c>
      <c r="D84" s="13">
        <f t="shared" si="7"/>
        <v>0</v>
      </c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2" t="s">
        <v>128</v>
      </c>
      <c r="U84" s="20"/>
    </row>
    <row r="85" spans="1:21" ht="409.5">
      <c r="A85" s="17"/>
      <c r="B85" s="17"/>
      <c r="C85" s="20" t="s">
        <v>88</v>
      </c>
      <c r="D85" s="13">
        <f t="shared" si="7"/>
        <v>0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2" t="s">
        <v>128</v>
      </c>
      <c r="U85" s="20"/>
    </row>
    <row r="86" spans="1:21" ht="168.75">
      <c r="A86" s="17"/>
      <c r="B86" s="17"/>
      <c r="C86" s="20" t="s">
        <v>89</v>
      </c>
      <c r="D86" s="13">
        <f t="shared" si="7"/>
        <v>0</v>
      </c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2" t="s">
        <v>128</v>
      </c>
      <c r="U86" s="20"/>
    </row>
    <row r="87" spans="1:21" ht="150">
      <c r="A87" s="17"/>
      <c r="B87" s="17"/>
      <c r="C87" s="20" t="s">
        <v>99</v>
      </c>
      <c r="D87" s="13">
        <f t="shared" si="7"/>
        <v>0</v>
      </c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2" t="s">
        <v>128</v>
      </c>
      <c r="U87" s="20"/>
    </row>
    <row r="88" spans="1:21" ht="93.75">
      <c r="A88" s="17"/>
      <c r="B88" s="17"/>
      <c r="C88" s="20" t="s">
        <v>100</v>
      </c>
      <c r="D88" s="13">
        <f t="shared" si="7"/>
        <v>0</v>
      </c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2" t="s">
        <v>128</v>
      </c>
      <c r="U88" s="20"/>
    </row>
    <row r="89" spans="1:21" ht="56.25">
      <c r="A89" s="17"/>
      <c r="B89" s="17"/>
      <c r="C89" s="20" t="s">
        <v>101</v>
      </c>
      <c r="D89" s="46">
        <f t="shared" si="7"/>
        <v>2.595</v>
      </c>
      <c r="E89" s="48">
        <v>2.595</v>
      </c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2" t="s">
        <v>128</v>
      </c>
      <c r="U89" s="20"/>
    </row>
    <row r="90" spans="1:21" ht="19.5" thickBot="1">
      <c r="A90" s="49"/>
      <c r="B90" s="49"/>
      <c r="C90" s="26" t="s">
        <v>16</v>
      </c>
      <c r="D90" s="27">
        <f>SUM(D48:D89)</f>
        <v>33.282999999999994</v>
      </c>
      <c r="E90" s="27">
        <f aca="true" t="shared" si="8" ref="E90:S90">SUM(E48:E89)</f>
        <v>9.025</v>
      </c>
      <c r="F90" s="27">
        <f t="shared" si="8"/>
        <v>6.839</v>
      </c>
      <c r="G90" s="27">
        <f t="shared" si="8"/>
        <v>6.586</v>
      </c>
      <c r="H90" s="27">
        <f t="shared" si="8"/>
        <v>3.309</v>
      </c>
      <c r="I90" s="27"/>
      <c r="J90" s="27">
        <f t="shared" si="8"/>
        <v>0.55</v>
      </c>
      <c r="K90" s="27">
        <f t="shared" si="8"/>
        <v>3.324</v>
      </c>
      <c r="L90" s="27"/>
      <c r="M90" s="27">
        <f t="shared" si="8"/>
        <v>0.55</v>
      </c>
      <c r="N90" s="27"/>
      <c r="O90" s="27">
        <f t="shared" si="8"/>
        <v>2</v>
      </c>
      <c r="P90" s="27">
        <f t="shared" si="8"/>
        <v>0.55</v>
      </c>
      <c r="Q90" s="27"/>
      <c r="R90" s="27"/>
      <c r="S90" s="27">
        <f t="shared" si="8"/>
        <v>0.55</v>
      </c>
      <c r="T90" s="28"/>
      <c r="U90" s="26"/>
    </row>
    <row r="91" spans="1:21" ht="75">
      <c r="A91" s="12" t="s">
        <v>131</v>
      </c>
      <c r="B91" s="6" t="s">
        <v>10</v>
      </c>
      <c r="C91" s="4" t="s">
        <v>132</v>
      </c>
      <c r="D91" s="46">
        <f>SUM(E91:S91)</f>
        <v>0.288</v>
      </c>
      <c r="E91" s="46">
        <v>0.037</v>
      </c>
      <c r="F91" s="46"/>
      <c r="G91" s="46">
        <v>0.251</v>
      </c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16" t="s">
        <v>127</v>
      </c>
      <c r="U91" s="4"/>
    </row>
    <row r="92" spans="1:21" ht="75">
      <c r="A92" s="17"/>
      <c r="B92" s="6"/>
      <c r="C92" s="4" t="s">
        <v>133</v>
      </c>
      <c r="D92" s="46">
        <f aca="true" t="shared" si="9" ref="D92:D98">SUM(E92:S92)</f>
        <v>38.862</v>
      </c>
      <c r="E92" s="46"/>
      <c r="F92" s="46"/>
      <c r="G92" s="46"/>
      <c r="H92" s="46"/>
      <c r="I92" s="46"/>
      <c r="J92" s="46"/>
      <c r="K92" s="46"/>
      <c r="L92" s="46">
        <v>0.117</v>
      </c>
      <c r="M92" s="46">
        <f>0.996+37.749</f>
        <v>38.745000000000005</v>
      </c>
      <c r="N92" s="46"/>
      <c r="O92" s="46"/>
      <c r="P92" s="46"/>
      <c r="Q92" s="46"/>
      <c r="R92" s="46"/>
      <c r="S92" s="46"/>
      <c r="T92" s="16" t="s">
        <v>127</v>
      </c>
      <c r="U92" s="4"/>
    </row>
    <row r="93" spans="1:21" ht="75">
      <c r="A93" s="17"/>
      <c r="B93" s="6"/>
      <c r="C93" s="4" t="s">
        <v>134</v>
      </c>
      <c r="D93" s="46">
        <f t="shared" si="9"/>
        <v>0.01</v>
      </c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>
        <v>0.01</v>
      </c>
      <c r="R93" s="46"/>
      <c r="S93" s="46"/>
      <c r="T93" s="16" t="s">
        <v>127</v>
      </c>
      <c r="U93" s="4" t="s">
        <v>141</v>
      </c>
    </row>
    <row r="94" spans="1:21" ht="75">
      <c r="A94" s="17"/>
      <c r="B94" s="6"/>
      <c r="C94" s="4" t="s">
        <v>135</v>
      </c>
      <c r="D94" s="46">
        <f t="shared" si="9"/>
        <v>0.108</v>
      </c>
      <c r="E94" s="46">
        <v>0.014</v>
      </c>
      <c r="F94" s="46"/>
      <c r="G94" s="46">
        <v>0.094</v>
      </c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16" t="s">
        <v>127</v>
      </c>
      <c r="U94" s="4"/>
    </row>
    <row r="95" spans="1:21" ht="75">
      <c r="A95" s="17"/>
      <c r="B95" s="12" t="s">
        <v>11</v>
      </c>
      <c r="C95" s="4" t="s">
        <v>136</v>
      </c>
      <c r="D95" s="46">
        <f>SUM(E95:S95)</f>
        <v>0.01</v>
      </c>
      <c r="E95" s="46">
        <v>0.005</v>
      </c>
      <c r="F95" s="46"/>
      <c r="G95" s="46"/>
      <c r="H95" s="46">
        <v>0.005</v>
      </c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16" t="s">
        <v>127</v>
      </c>
      <c r="U95" s="4" t="s">
        <v>140</v>
      </c>
    </row>
    <row r="96" spans="1:21" ht="75">
      <c r="A96" s="17"/>
      <c r="B96" s="19"/>
      <c r="C96" s="4" t="s">
        <v>137</v>
      </c>
      <c r="D96" s="46">
        <f t="shared" si="9"/>
        <v>0.5</v>
      </c>
      <c r="E96" s="36"/>
      <c r="F96" s="46"/>
      <c r="G96" s="46"/>
      <c r="H96" s="36"/>
      <c r="I96" s="46"/>
      <c r="J96" s="46"/>
      <c r="K96" s="46"/>
      <c r="L96" s="46"/>
      <c r="M96" s="46"/>
      <c r="N96" s="46">
        <v>0.02</v>
      </c>
      <c r="O96" s="46">
        <v>0.48</v>
      </c>
      <c r="P96" s="46"/>
      <c r="Q96" s="46"/>
      <c r="R96" s="46"/>
      <c r="S96" s="46"/>
      <c r="T96" s="16" t="s">
        <v>127</v>
      </c>
      <c r="U96" s="4"/>
    </row>
    <row r="97" spans="1:21" ht="78" customHeight="1">
      <c r="A97" s="17"/>
      <c r="B97" s="6" t="s">
        <v>12</v>
      </c>
      <c r="C97" s="4" t="s">
        <v>138</v>
      </c>
      <c r="D97" s="46">
        <f t="shared" si="9"/>
        <v>0.375</v>
      </c>
      <c r="E97" s="46">
        <v>0.075</v>
      </c>
      <c r="F97" s="46"/>
      <c r="G97" s="46"/>
      <c r="H97" s="46">
        <v>0.075</v>
      </c>
      <c r="I97" s="46"/>
      <c r="J97" s="46"/>
      <c r="K97" s="46">
        <v>0.075</v>
      </c>
      <c r="L97" s="46"/>
      <c r="M97" s="46"/>
      <c r="N97" s="46">
        <v>0.075</v>
      </c>
      <c r="O97" s="46"/>
      <c r="P97" s="46"/>
      <c r="Q97" s="46">
        <v>0.075</v>
      </c>
      <c r="R97" s="46"/>
      <c r="S97" s="46"/>
      <c r="T97" s="16" t="s">
        <v>127</v>
      </c>
      <c r="U97" s="4" t="s">
        <v>123</v>
      </c>
    </row>
    <row r="98" spans="1:21" ht="150">
      <c r="A98" s="17"/>
      <c r="B98" s="6"/>
      <c r="C98" s="4" t="s">
        <v>139</v>
      </c>
      <c r="D98" s="46">
        <f t="shared" si="9"/>
        <v>0.05</v>
      </c>
      <c r="E98" s="46">
        <v>0.01</v>
      </c>
      <c r="F98" s="46"/>
      <c r="G98" s="46"/>
      <c r="H98" s="46">
        <v>0.01</v>
      </c>
      <c r="I98" s="46"/>
      <c r="J98" s="46"/>
      <c r="K98" s="46">
        <v>0.01</v>
      </c>
      <c r="L98" s="46"/>
      <c r="M98" s="46"/>
      <c r="N98" s="46">
        <v>0.01</v>
      </c>
      <c r="O98" s="46"/>
      <c r="P98" s="46"/>
      <c r="Q98" s="46">
        <v>0.01</v>
      </c>
      <c r="R98" s="46"/>
      <c r="S98" s="46"/>
      <c r="T98" s="16" t="s">
        <v>128</v>
      </c>
      <c r="U98" s="4"/>
    </row>
    <row r="99" spans="1:21" ht="19.5" thickBot="1">
      <c r="A99" s="49"/>
      <c r="B99" s="26"/>
      <c r="C99" s="26" t="s">
        <v>16</v>
      </c>
      <c r="D99" s="50">
        <f>SUM(D91:D98)</f>
        <v>40.20299999999999</v>
      </c>
      <c r="E99" s="50">
        <f aca="true" t="shared" si="10" ref="E99:S99">SUM(E91:E98)</f>
        <v>0.14100000000000001</v>
      </c>
      <c r="F99" s="50">
        <f t="shared" si="10"/>
        <v>0</v>
      </c>
      <c r="G99" s="50">
        <f t="shared" si="10"/>
        <v>0.345</v>
      </c>
      <c r="H99" s="50">
        <f t="shared" si="10"/>
        <v>0.09</v>
      </c>
      <c r="I99" s="50">
        <f t="shared" si="10"/>
        <v>0</v>
      </c>
      <c r="J99" s="50">
        <f t="shared" si="10"/>
        <v>0</v>
      </c>
      <c r="K99" s="50">
        <f t="shared" si="10"/>
        <v>0.08499999999999999</v>
      </c>
      <c r="L99" s="50">
        <f t="shared" si="10"/>
        <v>0.117</v>
      </c>
      <c r="M99" s="50">
        <f t="shared" si="10"/>
        <v>38.745000000000005</v>
      </c>
      <c r="N99" s="50">
        <f t="shared" si="10"/>
        <v>0.105</v>
      </c>
      <c r="O99" s="50">
        <f t="shared" si="10"/>
        <v>0.48</v>
      </c>
      <c r="P99" s="50">
        <f t="shared" si="10"/>
        <v>0</v>
      </c>
      <c r="Q99" s="50">
        <f t="shared" si="10"/>
        <v>0.09499999999999999</v>
      </c>
      <c r="R99" s="50">
        <f t="shared" si="10"/>
        <v>0</v>
      </c>
      <c r="S99" s="50">
        <f t="shared" si="10"/>
        <v>0</v>
      </c>
      <c r="T99" s="51"/>
      <c r="U99" s="26"/>
    </row>
    <row r="100" spans="1:21" s="3" customFormat="1" ht="24.75" customHeight="1">
      <c r="A100" s="52"/>
      <c r="B100" s="52"/>
      <c r="C100" s="53" t="s">
        <v>124</v>
      </c>
      <c r="D100" s="54">
        <f>D13+D26+D32+D42+D47+D90+D99</f>
        <v>502.826</v>
      </c>
      <c r="E100" s="54">
        <f aca="true" t="shared" si="11" ref="E100:S100">E13+E26+E32+E42+E47+E90+E99</f>
        <v>9.726</v>
      </c>
      <c r="F100" s="54">
        <f t="shared" si="11"/>
        <v>7.4190000000000005</v>
      </c>
      <c r="G100" s="54">
        <f t="shared" si="11"/>
        <v>7.471</v>
      </c>
      <c r="H100" s="54">
        <f t="shared" si="11"/>
        <v>3.949</v>
      </c>
      <c r="I100" s="54">
        <f t="shared" si="11"/>
        <v>0.58</v>
      </c>
      <c r="J100" s="54">
        <f t="shared" si="11"/>
        <v>1.05</v>
      </c>
      <c r="K100" s="54">
        <f t="shared" si="11"/>
        <v>4.029</v>
      </c>
      <c r="L100" s="54">
        <f t="shared" si="11"/>
        <v>3.497</v>
      </c>
      <c r="M100" s="54">
        <f t="shared" si="11"/>
        <v>92.495</v>
      </c>
      <c r="N100" s="54">
        <f t="shared" si="11"/>
        <v>0.8049999999999999</v>
      </c>
      <c r="O100" s="54">
        <f t="shared" si="11"/>
        <v>3.11</v>
      </c>
      <c r="P100" s="54">
        <f t="shared" si="11"/>
        <v>4.5</v>
      </c>
      <c r="Q100" s="54">
        <f t="shared" si="11"/>
        <v>0.855</v>
      </c>
      <c r="R100" s="54">
        <f t="shared" si="11"/>
        <v>0.7799999999999999</v>
      </c>
      <c r="S100" s="54">
        <f t="shared" si="11"/>
        <v>46.07</v>
      </c>
      <c r="T100" s="55"/>
      <c r="U100" s="52"/>
    </row>
    <row r="101" spans="1:21" ht="18.75">
      <c r="A101" s="36"/>
      <c r="B101" s="36"/>
      <c r="C101" s="53" t="s">
        <v>125</v>
      </c>
      <c r="D101" s="54">
        <f>D6+D7+D8+D9+D14+D15+D16+D17+D18+D19+D20+D21+D22+D23+D27+D28+D29+D33+D34+D35+D36+D43+D48+D49+D50+D91+D92+D93+D94</f>
        <v>459.088</v>
      </c>
      <c r="E101" s="54">
        <f aca="true" t="shared" si="12" ref="E101:S101">E6+E7+E8+E9+E14+E15+E16+E17+E18+E19+E20+E21+E22+E23+E27+E28+E29+E33+E34+E35+E36+E43+E48+E49+E50+E91+E92+E93+E94</f>
        <v>0.111</v>
      </c>
      <c r="F101" s="54">
        <f t="shared" si="12"/>
        <v>0</v>
      </c>
      <c r="G101" s="54">
        <f t="shared" si="12"/>
        <v>0.885</v>
      </c>
      <c r="H101" s="54">
        <f t="shared" si="12"/>
        <v>0.05</v>
      </c>
      <c r="I101" s="54">
        <f t="shared" si="12"/>
        <v>0</v>
      </c>
      <c r="J101" s="54">
        <f t="shared" si="12"/>
        <v>0.5</v>
      </c>
      <c r="K101" s="54">
        <f>K91+K92+K93+K94</f>
        <v>0</v>
      </c>
      <c r="L101" s="54">
        <f t="shared" si="12"/>
        <v>2.917</v>
      </c>
      <c r="M101" s="54">
        <f t="shared" si="12"/>
        <v>91.94500000000001</v>
      </c>
      <c r="N101" s="54">
        <f t="shared" si="12"/>
        <v>0</v>
      </c>
      <c r="O101" s="54">
        <f t="shared" si="12"/>
        <v>0.05</v>
      </c>
      <c r="P101" s="54">
        <f t="shared" si="12"/>
        <v>3.95</v>
      </c>
      <c r="Q101" s="54">
        <f t="shared" si="12"/>
        <v>0.01</v>
      </c>
      <c r="R101" s="54">
        <f t="shared" si="12"/>
        <v>0.05</v>
      </c>
      <c r="S101" s="54">
        <f t="shared" si="12"/>
        <v>358.62</v>
      </c>
      <c r="T101" s="41"/>
      <c r="U101" s="36"/>
    </row>
    <row r="102" spans="1:21" ht="18.75">
      <c r="A102" s="36"/>
      <c r="B102" s="36"/>
      <c r="C102" s="53" t="s">
        <v>126</v>
      </c>
      <c r="D102" s="54">
        <f>D10+D11+D24+D30+D38+D44+D45+D51+D52+D53+D54+D55+D56+D57+D58+D95+D96</f>
        <v>14.01</v>
      </c>
      <c r="E102" s="54">
        <f aca="true" t="shared" si="13" ref="E102:S102">E10+E11+E24+E30+E38+E44+E45+E51+E52+E53+E54+E55+E56+E57+E58+E95+E96</f>
        <v>0.005</v>
      </c>
      <c r="F102" s="54">
        <f t="shared" si="13"/>
        <v>2.83</v>
      </c>
      <c r="G102" s="54">
        <f t="shared" si="13"/>
        <v>0.55</v>
      </c>
      <c r="H102" s="54">
        <f t="shared" si="13"/>
        <v>0.005</v>
      </c>
      <c r="I102" s="54">
        <f t="shared" si="13"/>
        <v>0.58</v>
      </c>
      <c r="J102" s="54">
        <f t="shared" si="13"/>
        <v>0.55</v>
      </c>
      <c r="K102" s="54">
        <f t="shared" si="13"/>
        <v>0</v>
      </c>
      <c r="L102" s="54">
        <f t="shared" si="13"/>
        <v>0.58</v>
      </c>
      <c r="M102" s="54">
        <f t="shared" si="13"/>
        <v>0.55</v>
      </c>
      <c r="N102" s="54">
        <f t="shared" si="13"/>
        <v>0.02</v>
      </c>
      <c r="O102" s="54">
        <f t="shared" si="13"/>
        <v>3.06</v>
      </c>
      <c r="P102" s="54">
        <f t="shared" si="13"/>
        <v>0.55</v>
      </c>
      <c r="Q102" s="54">
        <f t="shared" si="13"/>
        <v>0.06</v>
      </c>
      <c r="R102" s="54">
        <f t="shared" si="13"/>
        <v>0.73</v>
      </c>
      <c r="S102" s="54">
        <f t="shared" si="13"/>
        <v>3.9400000000000004</v>
      </c>
      <c r="T102" s="41"/>
      <c r="U102" s="36"/>
    </row>
    <row r="103" spans="1:21" ht="18.75">
      <c r="A103" s="36"/>
      <c r="B103" s="36"/>
      <c r="C103" s="53" t="s">
        <v>12</v>
      </c>
      <c r="D103" s="54">
        <f>D12+D25+D31+D39+D40+D41+D46+D59+D60+D61+D62+D63++D64+D65+D66+D67+D68+D69+D70+D71+D72+D73+D74+D75+D76+D77+D78+D79+D80+D81+D82+D83+D84+D85+D86+D87+D88+D89+D97+D98</f>
        <v>29.727999999999998</v>
      </c>
      <c r="E103" s="54">
        <f aca="true" t="shared" si="14" ref="E103:S103">E12+E25+E31+E39+E40+E41+E46+E59+E60+E61+E62+E63++E64+E65+E66+E67+E68+E69+E70+E71+E72+E73+E74+E75+E76+E77+E78+E79+E80+E81+E82+E83+E84+E85+E86+E87+E88+E89+E97+E98</f>
        <v>9.61</v>
      </c>
      <c r="F103" s="54">
        <f t="shared" si="14"/>
        <v>4.589</v>
      </c>
      <c r="G103" s="54">
        <f t="shared" si="14"/>
        <v>6.036</v>
      </c>
      <c r="H103" s="54">
        <f t="shared" si="14"/>
        <v>3.894</v>
      </c>
      <c r="I103" s="54">
        <f t="shared" si="14"/>
        <v>0</v>
      </c>
      <c r="J103" s="54">
        <f t="shared" si="14"/>
        <v>0</v>
      </c>
      <c r="K103" s="54">
        <f t="shared" si="14"/>
        <v>4.029</v>
      </c>
      <c r="L103" s="54">
        <f t="shared" si="14"/>
        <v>0</v>
      </c>
      <c r="M103" s="54">
        <f t="shared" si="14"/>
        <v>0</v>
      </c>
      <c r="N103" s="54">
        <f t="shared" si="14"/>
        <v>0.7849999999999999</v>
      </c>
      <c r="O103" s="54">
        <f t="shared" si="14"/>
        <v>0</v>
      </c>
      <c r="P103" s="54">
        <f t="shared" si="14"/>
        <v>0</v>
      </c>
      <c r="Q103" s="54">
        <f t="shared" si="14"/>
        <v>0.7849999999999999</v>
      </c>
      <c r="R103" s="54">
        <f t="shared" si="14"/>
        <v>0</v>
      </c>
      <c r="S103" s="54">
        <f t="shared" si="14"/>
        <v>0</v>
      </c>
      <c r="T103" s="41"/>
      <c r="U103" s="36"/>
    </row>
    <row r="104" spans="1:21" ht="18.75">
      <c r="A104" s="36"/>
      <c r="B104" s="36"/>
      <c r="C104" s="36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36"/>
      <c r="U104" s="36"/>
    </row>
    <row r="105" spans="1:21" ht="15.75">
      <c r="A105" s="7"/>
      <c r="B105" s="7"/>
      <c r="C105" s="7"/>
      <c r="D105" s="7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7"/>
      <c r="U105" s="7"/>
    </row>
    <row r="106" spans="1:21" ht="15.75">
      <c r="A106" s="7"/>
      <c r="B106" s="7"/>
      <c r="C106" s="7"/>
      <c r="D106" s="7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7"/>
      <c r="U106" s="7"/>
    </row>
  </sheetData>
  <sheetProtection/>
  <mergeCells count="34">
    <mergeCell ref="A91:A99"/>
    <mergeCell ref="B91:B94"/>
    <mergeCell ref="B95:B96"/>
    <mergeCell ref="B97:B98"/>
    <mergeCell ref="B48:B50"/>
    <mergeCell ref="B51:B58"/>
    <mergeCell ref="B59:B90"/>
    <mergeCell ref="A48:A90"/>
    <mergeCell ref="B10:B11"/>
    <mergeCell ref="A43:A47"/>
    <mergeCell ref="A33:A42"/>
    <mergeCell ref="A6:A13"/>
    <mergeCell ref="A14:A26"/>
    <mergeCell ref="A27:A32"/>
    <mergeCell ref="B14:B23"/>
    <mergeCell ref="B27:B29"/>
    <mergeCell ref="B39:B41"/>
    <mergeCell ref="B44:B45"/>
    <mergeCell ref="B6:B9"/>
    <mergeCell ref="B33:B37"/>
    <mergeCell ref="A1:U1"/>
    <mergeCell ref="A2:A5"/>
    <mergeCell ref="B2:B5"/>
    <mergeCell ref="C2:C5"/>
    <mergeCell ref="D2:D5"/>
    <mergeCell ref="E2:S2"/>
    <mergeCell ref="T2:T5"/>
    <mergeCell ref="U2:U5"/>
    <mergeCell ref="E3:S3"/>
    <mergeCell ref="E4:G4"/>
    <mergeCell ref="H4:J4"/>
    <mergeCell ref="K4:M4"/>
    <mergeCell ref="N4:P4"/>
    <mergeCell ref="Q4:S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4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2021-02-24T10:03:08Z</dcterms:modified>
  <cp:category/>
  <cp:version/>
  <cp:contentType/>
  <cp:contentStatus/>
</cp:coreProperties>
</file>